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xr:revisionPtr revIDLastSave="0" documentId="11_495501D3A5E909B751603572DA31B8A690B18AC2" xr6:coauthVersionLast="47" xr6:coauthVersionMax="47" xr10:uidLastSave="{00000000-0000-0000-0000-000000000000}"/>
  <bookViews>
    <workbookView xWindow="0" yWindow="0" windowWidth="19420" windowHeight="11020" tabRatio="964" xr2:uid="{00000000-000D-0000-FFFF-FFFF00000000}"/>
  </bookViews>
  <sheets>
    <sheet name="tab 3.1" sheetId="14" r:id="rId1"/>
    <sheet name="tab 3.2" sheetId="33" r:id="rId2"/>
    <sheet name="Fig 3.1" sheetId="34" r:id="rId3"/>
    <sheet name="tab 3.3" sheetId="43" r:id="rId4"/>
    <sheet name="Fig 3.2" sheetId="35" r:id="rId5"/>
    <sheet name="Tab 3.4" sheetId="36" r:id="rId6"/>
    <sheet name="tab3.5" sheetId="37" r:id="rId7"/>
    <sheet name="fig 3.3" sheetId="39" r:id="rId8"/>
    <sheet name="tab_3.6" sheetId="40" r:id="rId9"/>
    <sheet name="tab 3.7" sheetId="26" r:id="rId10"/>
    <sheet name="tab 3.8" sheetId="27" r:id="rId11"/>
    <sheet name="tab 3.9" sheetId="28" r:id="rId12"/>
    <sheet name="fig 3.4" sheetId="29" r:id="rId13"/>
    <sheet name="tab 3.10" sheetId="30" r:id="rId14"/>
    <sheet name="tab 3.11" sheetId="31" r:id="rId15"/>
    <sheet name="tab 3.12" sheetId="32" r:id="rId16"/>
    <sheet name="tab 3.13" sheetId="13" r:id="rId17"/>
    <sheet name="tab 3.14" sheetId="41" r:id="rId18"/>
    <sheet name="tab 3.15" sheetId="42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Key1" hidden="1">#REF!</definedName>
    <definedName name="_Order1" hidden="1">255</definedName>
    <definedName name="_Regression_Int" hidden="1">1</definedName>
    <definedName name="_Sort" hidden="1">#REF!</definedName>
    <definedName name="a">[1]Sheet1!$C$30</definedName>
    <definedName name="Anno">'[2]1.01.1'!$C$3</definedName>
    <definedName name="_xlnm.Print_Area" localSheetId="4">'Fig 3.2'!$C$1:$M$1</definedName>
    <definedName name="_xlnm.Print_Area" localSheetId="0">'tab 3.1'!$A$1:$O$42</definedName>
    <definedName name="Area_stampa_MI">#REF!</definedName>
    <definedName name="ASSOLUTI">#REF!</definedName>
    <definedName name="confr.azi.cens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DONI" localSheetId="2">#REF!</definedName>
    <definedName name="DONI" localSheetId="4">#REF!</definedName>
    <definedName name="DONI" localSheetId="7">#REF!</definedName>
    <definedName name="DONI" localSheetId="1">#REF!</definedName>
    <definedName name="DONI" localSheetId="5">#REF!</definedName>
    <definedName name="DONI" localSheetId="8">#REF!</definedName>
    <definedName name="DONI" localSheetId="6">#REF!</definedName>
    <definedName name="DONI">#REF!</definedName>
    <definedName name="dop">[7]Abruzzo!#REF!</definedName>
    <definedName name="f_abruzzo">[8]Abruzzo!#REF!</definedName>
    <definedName name="f_basilicata">[8]Basilicata!#REF!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GRAF" localSheetId="2">#REF!</definedName>
    <definedName name="GRAF" localSheetId="4">#REF!</definedName>
    <definedName name="GRAF" localSheetId="7">#REF!</definedName>
    <definedName name="GRAF" localSheetId="1">#REF!</definedName>
    <definedName name="GRAF" localSheetId="5">#REF!</definedName>
    <definedName name="GRAF" localSheetId="8">#REF!</definedName>
    <definedName name="GRAF" localSheetId="6">#REF!</definedName>
    <definedName name="GRAF">#REF!</definedName>
    <definedName name="igp">'[9]1.01.1'!$C$3</definedName>
    <definedName name="lop">[10]confronti!#REF!</definedName>
    <definedName name="LOP.XLS">#REF!</definedName>
    <definedName name="m_abruzzo">[8]Abruzzo!#REF!</definedName>
    <definedName name="m_basilicata">[8]Basilicata!#REF!</definedName>
    <definedName name="m_bolzano">[8]Bolzano!#REF!</definedName>
    <definedName name="m_calabria">[8]Calabria!#REF!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PERCENTUALI">#REF!</definedName>
    <definedName name="print">#REF!</definedName>
    <definedName name="Print_Area_MI" localSheetId="0">#REF!</definedName>
    <definedName name="Print_Area_MI">#REF!</definedName>
    <definedName name="PRODOTTI">#REF!</definedName>
    <definedName name="PROVA_12_97">#REF!</definedName>
    <definedName name="Query2">#REF!</definedName>
    <definedName name="re">[1]Sheet1!$C$4</definedName>
    <definedName name="REGIONI">#REF!</definedName>
    <definedName name="s">[1]Sheet1!$C$30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 localSheetId="0">[11]TAV_3_25!#REF!</definedName>
    <definedName name="Tav_3_25_NE">#REF!</definedName>
    <definedName name="Tav_3_25_NO" localSheetId="0">[11]TAV_3_25!#REF!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_xlnm.Print_Titles" localSheetId="4">'Fig 3.2'!$A:$A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37" l="1"/>
  <c r="M7" i="37"/>
  <c r="L8" i="37"/>
  <c r="M8" i="37"/>
  <c r="K8" i="37" s="1"/>
  <c r="L9" i="37"/>
  <c r="M9" i="37"/>
  <c r="K9" i="37" s="1"/>
  <c r="L10" i="37"/>
  <c r="M10" i="37"/>
  <c r="L11" i="37"/>
  <c r="M11" i="37"/>
  <c r="M12" i="37"/>
  <c r="L13" i="37"/>
  <c r="M13" i="37"/>
  <c r="L14" i="37"/>
  <c r="M14" i="37"/>
  <c r="L15" i="37"/>
  <c r="M15" i="37"/>
  <c r="M16" i="37"/>
  <c r="M17" i="37"/>
  <c r="M18" i="37"/>
  <c r="B20" i="37"/>
  <c r="H8" i="37" s="1"/>
  <c r="C20" i="37"/>
  <c r="E20" i="37"/>
  <c r="F20" i="37"/>
  <c r="H20" i="37"/>
  <c r="I20" i="37"/>
  <c r="M20" i="37"/>
  <c r="D20" i="34"/>
  <c r="E20" i="34"/>
  <c r="F20" i="34"/>
  <c r="G20" i="34"/>
  <c r="H20" i="34"/>
  <c r="I20" i="34"/>
  <c r="J20" i="34"/>
  <c r="K20" i="34"/>
  <c r="L20" i="34"/>
  <c r="H7" i="33"/>
  <c r="N7" i="33"/>
  <c r="H8" i="33"/>
  <c r="N8" i="33"/>
  <c r="H9" i="33"/>
  <c r="N9" i="33"/>
  <c r="H10" i="33"/>
  <c r="N10" i="33"/>
  <c r="H11" i="33"/>
  <c r="N11" i="33"/>
  <c r="H12" i="33"/>
  <c r="N12" i="33"/>
  <c r="H13" i="33"/>
  <c r="N13" i="33"/>
  <c r="H14" i="33"/>
  <c r="N14" i="33"/>
  <c r="H15" i="33"/>
  <c r="N15" i="33"/>
  <c r="H16" i="33"/>
  <c r="N16" i="33"/>
  <c r="H17" i="33"/>
  <c r="N17" i="33"/>
  <c r="H18" i="33"/>
  <c r="N18" i="33"/>
  <c r="H19" i="33"/>
  <c r="N19" i="33"/>
  <c r="H20" i="33"/>
  <c r="N20" i="33"/>
  <c r="H21" i="33"/>
  <c r="N21" i="33"/>
  <c r="H22" i="33"/>
  <c r="N22" i="33"/>
  <c r="H23" i="33"/>
  <c r="N23" i="33"/>
  <c r="H24" i="33"/>
  <c r="N24" i="33"/>
  <c r="H25" i="33"/>
  <c r="N25" i="33"/>
  <c r="H26" i="33"/>
  <c r="N26" i="33"/>
  <c r="H27" i="33"/>
  <c r="N27" i="33"/>
  <c r="L20" i="37" l="1"/>
  <c r="K20" i="37" s="1"/>
  <c r="I7" i="37"/>
  <c r="I8" i="37"/>
  <c r="I18" i="37"/>
  <c r="K15" i="37"/>
  <c r="K14" i="37"/>
  <c r="I14" i="37"/>
  <c r="I12" i="37"/>
  <c r="I16" i="37"/>
  <c r="K13" i="37"/>
  <c r="K11" i="37"/>
  <c r="K10" i="37"/>
  <c r="I10" i="37"/>
  <c r="K7" i="37"/>
  <c r="H17" i="37"/>
  <c r="H15" i="37"/>
  <c r="H13" i="37"/>
  <c r="H11" i="37"/>
  <c r="H9" i="37"/>
  <c r="H7" i="37"/>
  <c r="H18" i="37"/>
  <c r="I17" i="37"/>
  <c r="H16" i="37"/>
  <c r="I15" i="37"/>
  <c r="H14" i="37"/>
  <c r="I13" i="37"/>
  <c r="H12" i="37"/>
  <c r="I11" i="37"/>
  <c r="H10" i="37"/>
  <c r="I9" i="37"/>
  <c r="H7" i="26" l="1"/>
  <c r="H8" i="26"/>
  <c r="H9" i="26"/>
  <c r="H10" i="26"/>
  <c r="H11" i="26"/>
  <c r="H12" i="26"/>
  <c r="B6" i="13" l="1"/>
  <c r="C6" i="13"/>
  <c r="D6" i="13"/>
  <c r="E6" i="13"/>
  <c r="F6" i="13"/>
  <c r="B13" i="13"/>
  <c r="C13" i="13"/>
  <c r="D13" i="13"/>
  <c r="E13" i="13"/>
  <c r="F13" i="13"/>
</calcChain>
</file>

<file path=xl/sharedStrings.xml><?xml version="1.0" encoding="utf-8"?>
<sst xmlns="http://schemas.openxmlformats.org/spreadsheetml/2006/main" count="530" uniqueCount="303">
  <si>
    <t>Tab. 3.1 - Forze di lavoro e occupati per settore di attività economica e per area geografica in Italia</t>
  </si>
  <si>
    <t>(migliaia di unità)</t>
  </si>
  <si>
    <t>Nord-Ovest</t>
  </si>
  <si>
    <t>Nord-Est</t>
  </si>
  <si>
    <t>Centro</t>
  </si>
  <si>
    <t>Sud-Isole</t>
  </si>
  <si>
    <t>Italia</t>
  </si>
  <si>
    <t>var. %</t>
  </si>
  <si>
    <t>2016/15</t>
  </si>
  <si>
    <t>POPOLAZIONE di 15 anni e oltre</t>
  </si>
  <si>
    <t>Occupati:</t>
  </si>
  <si>
    <t xml:space="preserve">   agricoltura</t>
  </si>
  <si>
    <t xml:space="preserve">   industria</t>
  </si>
  <si>
    <t xml:space="preserve">   altre attività</t>
  </si>
  <si>
    <t>Persone in cerca di occupazione</t>
  </si>
  <si>
    <t>Forze di lavoro</t>
  </si>
  <si>
    <r>
      <t xml:space="preserve">Tassi di attività (%) </t>
    </r>
    <r>
      <rPr>
        <vertAlign val="superscript"/>
        <sz val="10"/>
        <rFont val="Calibri"/>
        <family val="2"/>
        <scheme val="minor"/>
      </rPr>
      <t>1</t>
    </r>
  </si>
  <si>
    <r>
      <t xml:space="preserve">Tassi di occupazione (%) </t>
    </r>
    <r>
      <rPr>
        <vertAlign val="superscript"/>
        <sz val="10"/>
        <rFont val="Calibri"/>
        <family val="2"/>
        <scheme val="minor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</si>
  <si>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  <scheme val="minor"/>
      </rPr>
      <t>3</t>
    </r>
  </si>
  <si>
    <t>di cui: Femmine</t>
  </si>
  <si>
    <r>
      <t>1</t>
    </r>
    <r>
      <rPr>
        <sz val="10"/>
        <rFont val="Calibri"/>
        <family val="2"/>
        <scheme val="minor"/>
      </rPr>
      <t xml:space="preserve"> Rapporto percentuale tra forze di lavoro e popolazione di 15 anni e oltre. La variazione è la differenza con il tasso dell'anno precedente.</t>
    </r>
  </si>
  <si>
    <r>
      <t>2</t>
    </r>
    <r>
      <rPr>
        <sz val="10"/>
        <rFont val="Calibri"/>
        <family val="2"/>
        <scheme val="minor"/>
      </rPr>
      <t xml:space="preserve"> Rapporto percentuale tra occupati e popolazione di 15 anni e oltre. La variazione è la differenza con il tasso dell'anno precedente.</t>
    </r>
  </si>
  <si>
    <r>
      <t>3</t>
    </r>
    <r>
      <rPr>
        <sz val="10"/>
        <rFont val="Calibri"/>
        <family val="2"/>
        <scheme val="minor"/>
      </rPr>
      <t xml:space="preserve"> Rapporto percentuale tra persone in cerca di occupazione e forze di lavoro. La variazione è la differenza con il tasso dell'anno precedente.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</si>
  <si>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</si>
  <si>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t>Tab. 3.2 - Operai agricoli classi di giornate di lavoro (%) e lavoratori autonomi per Regione - 2016</t>
  </si>
  <si>
    <t xml:space="preserve">Operai agricoli </t>
  </si>
  <si>
    <t>Lavoratori autonomi</t>
  </si>
  <si>
    <t>Fino a 50 gg</t>
  </si>
  <si>
    <t>da 51 a 100 gg</t>
  </si>
  <si>
    <t>da 101 a 150 gg</t>
  </si>
  <si>
    <t>oltre 150 gg</t>
  </si>
  <si>
    <t>totale operai</t>
  </si>
  <si>
    <t>incidenza regionale</t>
  </si>
  <si>
    <t>coltivatori diretti</t>
  </si>
  <si>
    <t>coloni e mezzadri</t>
  </si>
  <si>
    <t>imprenditori agricoli professionali</t>
  </si>
  <si>
    <t xml:space="preserve">totale lavoratori </t>
  </si>
  <si>
    <t>%</t>
  </si>
  <si>
    <t>(n)</t>
  </si>
  <si>
    <t>(%)</t>
  </si>
  <si>
    <t>numero</t>
  </si>
  <si>
    <t>Piemonte</t>
  </si>
  <si>
    <t>Valle d'Aosta</t>
  </si>
  <si>
    <t>.</t>
  </si>
  <si>
    <t>Lombardia</t>
  </si>
  <si>
    <t>Liguria</t>
  </si>
  <si>
    <t>Trentino-Alto-Adige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</si>
  <si>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</si>
  <si>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</si>
  <si>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</si>
  <si>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</si>
  <si>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</si>
  <si>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</si>
  <si>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</si>
  <si>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</si>
  <si>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</si>
  <si>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</si>
  <si>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</si>
  <si>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</si>
  <si>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</si>
  <si>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</si>
  <si>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</si>
  <si>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INPS - Osservatorio sul mondo agricolo</t>
  </si>
  <si>
    <t>Classe di età</t>
  </si>
  <si>
    <t>15 anni e più</t>
  </si>
  <si>
    <t>Titolo di studio</t>
  </si>
  <si>
    <t>totale</t>
  </si>
  <si>
    <t>Ateco 2002</t>
  </si>
  <si>
    <t>Ateco 2007</t>
  </si>
  <si>
    <t>agricoltura, silvicoltura e pesca</t>
  </si>
  <si>
    <t>Posizione professionale</t>
  </si>
  <si>
    <t>Profilo professionale</t>
  </si>
  <si>
    <t>Professione 2001</t>
  </si>
  <si>
    <t>Professione 2011</t>
  </si>
  <si>
    <t>Tempo pieno/parziale</t>
  </si>
  <si>
    <t>Sesso</t>
  </si>
  <si>
    <t>Carattere occupazione</t>
  </si>
  <si>
    <t>Territorio</t>
  </si>
  <si>
    <t>Seleziona periodo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</si>
  <si>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</si>
  <si>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</si>
  <si>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</si>
  <si>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</si>
  <si>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</si>
  <si>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</si>
  <si>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</si>
  <si>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</si>
  <si>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</si>
  <si>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Cittadinanza</t>
  </si>
  <si>
    <t/>
  </si>
  <si>
    <t>italiano-a</t>
  </si>
  <si>
    <t>straniero-a</t>
  </si>
  <si>
    <t>Agricoltura</t>
  </si>
  <si>
    <t xml:space="preserve">Totale economia </t>
  </si>
  <si>
    <t>Fig 3.1 - Incidenza degli occupati stranieri in agricolture e nel totale economia (%)</t>
  </si>
  <si>
    <t>Fonte: Istat, Rilevazione sulle Forze di Lavoro.</t>
  </si>
  <si>
    <t>Tab 3.3 - ULA, retribuzioni e invetimenti dell'agricoltura silvicoltura e pesca</t>
  </si>
  <si>
    <t>(milioni di euro)</t>
  </si>
  <si>
    <t>Var. % 2016/15</t>
  </si>
  <si>
    <t>Ula dipendenti (000 unità)</t>
  </si>
  <si>
    <t>Ula indipendenti (000 unità)</t>
  </si>
  <si>
    <t>Ula totale (000 unità)</t>
  </si>
  <si>
    <t>Redditi lavoro dipendente</t>
  </si>
  <si>
    <t>Retribuzioni interne lorde</t>
  </si>
  <si>
    <t>Contributi sociali a carico del datore di lavoro</t>
  </si>
  <si>
    <t>Fonte: dati Istat</t>
  </si>
  <si>
    <t>VALORI PER GRAFICI</t>
  </si>
  <si>
    <t>Migliaia di euro per ettaro</t>
  </si>
  <si>
    <t xml:space="preserve">Valori correnti </t>
  </si>
  <si>
    <t xml:space="preserve">Valori reali </t>
  </si>
  <si>
    <t>Valore inflazione</t>
  </si>
  <si>
    <t>Indice 2000 = 100</t>
  </si>
  <si>
    <t>Numeri indice correnti</t>
  </si>
  <si>
    <t>Numeri indice reali</t>
  </si>
  <si>
    <t>Fig. 3.2 - Indice dei prezzi correnti e dei prezzi deflazionati dei terreni agricoli in Italia (2000=100)</t>
  </si>
  <si>
    <t>Fonte: CREA, Banca dati dei valori fondiari.</t>
  </si>
  <si>
    <t>Tab. 3.4 - Evoluzione dei valori fondiari medi - 2016</t>
  </si>
  <si>
    <t xml:space="preserve">     Zona altimetrica</t>
  </si>
  <si>
    <t>montagna interna</t>
  </si>
  <si>
    <t>montagna litoranea</t>
  </si>
  <si>
    <t>collina interna</t>
  </si>
  <si>
    <t>collina litoranea</t>
  </si>
  <si>
    <t>pianura</t>
  </si>
  <si>
    <t>Totale</t>
  </si>
  <si>
    <t>Valori per ettaro in migliaia di euro</t>
  </si>
  <si>
    <t>Nord-ovest</t>
  </si>
  <si>
    <t>Nord-est</t>
  </si>
  <si>
    <t>-</t>
  </si>
  <si>
    <t>Sud</t>
  </si>
  <si>
    <t>Isole</t>
  </si>
  <si>
    <t>I dati presenti in questa tabella non sono confrontabili con quelli pubblicati nei volumi precedenti  dell'Annuario dell'Agricoltura italiana. Per un aggiornamento sulla
metodologia di stima e per un maggior dettaglio della banca dati sui valori fondiari è possibile
consultare le pagine web dell’Indagine sul mercato fondiario (http://antares.crea.gov.it:8080/mercato-fondiario).</t>
  </si>
  <si>
    <t>Tab. 3.5 - Consumi intermedi dell'Agricoltura</t>
  </si>
  <si>
    <t>Valori correnti</t>
  </si>
  <si>
    <t>Valori concatenati (2010)</t>
  </si>
  <si>
    <t>Valori correnti ripartizione %</t>
  </si>
  <si>
    <t>Var.% 2016/15</t>
  </si>
  <si>
    <t>prezzo</t>
  </si>
  <si>
    <t>quantità</t>
  </si>
  <si>
    <t>Sementi</t>
  </si>
  <si>
    <t>Mangimi e spese varie per il bestiame</t>
  </si>
  <si>
    <t>Concimi</t>
  </si>
  <si>
    <t>Fitosanitari</t>
  </si>
  <si>
    <t>Energia motrice</t>
  </si>
  <si>
    <t>- elettrica</t>
  </si>
  <si>
    <t>Reimpieghi</t>
  </si>
  <si>
    <t>Altri beni e servizi</t>
  </si>
  <si>
    <t>- Sifim</t>
  </si>
  <si>
    <t>- acque irrigue</t>
  </si>
  <si>
    <t>- trasporti aziendali</t>
  </si>
  <si>
    <t>- assicurazioni e altro</t>
  </si>
  <si>
    <t>Fonte: Istat.</t>
  </si>
  <si>
    <t xml:space="preserve"> </t>
  </si>
  <si>
    <t>Anno</t>
  </si>
  <si>
    <t>Mese</t>
  </si>
  <si>
    <t>Fertilizzanti</t>
  </si>
  <si>
    <t>Agrofarmaci</t>
  </si>
  <si>
    <t>Mangimi</t>
  </si>
  <si>
    <t>Prodotti venduti</t>
  </si>
  <si>
    <t>Fig. 3.3 – Indici dei prezzi dei principali mezzi tecnici (anno base 2010)</t>
  </si>
  <si>
    <t>Tab. 3.6 - Consumi intermedi medi aziendali per circoscrizione, zona altimetrica, classi di UDE e OTE e incidenza delle principali categorio di costo - 2015</t>
  </si>
  <si>
    <r>
      <t>Consumi intermedi (CI) - 2014</t>
    </r>
    <r>
      <rPr>
        <vertAlign val="superscript"/>
        <sz val="10"/>
        <rFont val="Calibri"/>
        <family val="2"/>
        <scheme val="minor"/>
      </rPr>
      <t>1</t>
    </r>
  </si>
  <si>
    <t>Consumi intermedi (CI) - 2015</t>
  </si>
  <si>
    <t>Meccanizzazione</t>
  </si>
  <si>
    <t>Energia</t>
  </si>
  <si>
    <t>Spese Trasf. e Comm.</t>
  </si>
  <si>
    <t>Spese Generali Fondiarie</t>
  </si>
  <si>
    <t>Noleggi Passivi</t>
  </si>
  <si>
    <t>Assicurazioni</t>
  </si>
  <si>
    <t>Altri costi</t>
  </si>
  <si>
    <t>CI/PL</t>
  </si>
  <si>
    <t>(euro)</t>
  </si>
  <si>
    <t>% su CI</t>
  </si>
  <si>
    <t>Circoscrizioni</t>
  </si>
  <si>
    <t>Nord</t>
  </si>
  <si>
    <t>Altimetria</t>
  </si>
  <si>
    <t>Montagna</t>
  </si>
  <si>
    <t>Collina</t>
  </si>
  <si>
    <t>Pianura</t>
  </si>
  <si>
    <t>Dimensione Economica</t>
  </si>
  <si>
    <t>Piccole</t>
  </si>
  <si>
    <t>Medio Piccole</t>
  </si>
  <si>
    <t>Medie</t>
  </si>
  <si>
    <t>Medio Grandi</t>
  </si>
  <si>
    <t>Grandi</t>
  </si>
  <si>
    <t>OTE</t>
  </si>
  <si>
    <t>Seminativi</t>
  </si>
  <si>
    <t>Ortofloricoltura</t>
  </si>
  <si>
    <t>Coltivazioni permanenti</t>
  </si>
  <si>
    <t>Erbivori</t>
  </si>
  <si>
    <t>Granivori</t>
  </si>
  <si>
    <t>Aziende miste</t>
  </si>
  <si>
    <t xml:space="preserve">Italia </t>
  </si>
  <si>
    <t>Var. % 2015/14</t>
  </si>
  <si>
    <t>NOTE:</t>
  </si>
  <si>
    <t>CI: Consumi intermedi sono definiti come somma dei fattori di consumo extraziendale, delle altre spese dirette e dai servizi di terzi.</t>
  </si>
  <si>
    <t>Altri costi : Altre spese dirette, altri costi per fattori di consumo extraziedali, costi per servizi e consumi per agriturismo.</t>
  </si>
  <si>
    <t>Fonte: CREA,  banca dati RICA online 2015.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</si>
  <si>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La RICA dal 2014 rileva aziende con Dimensione Economica(DE) superiore a 8.000,00 euro di Produzione Standard.</t>
    </r>
  </si>
  <si>
    <t>Tab. 3.7 - Impieghi per branca di attività economica - consistenze</t>
  </si>
  <si>
    <t>Agricoltura, silvicoltura e pesca</t>
  </si>
  <si>
    <t>Industria alimentare, bevande e tabacco</t>
  </si>
  <si>
    <t>Totale agro-alimentare</t>
  </si>
  <si>
    <t>Totale branche</t>
  </si>
  <si>
    <t>valori</t>
  </si>
  <si>
    <t>var. % anno precedente</t>
  </si>
  <si>
    <t>var % anno precedente</t>
  </si>
  <si>
    <t xml:space="preserve"> - incidenza %</t>
  </si>
  <si>
    <t xml:space="preserve"> - var. % cumulata 2010/2016</t>
  </si>
  <si>
    <t>Fonte: elaborazioni su dati Bollettino statistico, Banca d'Italia.</t>
  </si>
  <si>
    <t>Tab. 3.8 - Impieghi per la branca agricoltura, silvicoltura e pesca - consistenze</t>
  </si>
  <si>
    <t xml:space="preserve"> - incidenza % su totale Italia</t>
  </si>
  <si>
    <t xml:space="preserve"> - incidenza % su produzione agricola</t>
  </si>
  <si>
    <r>
      <t xml:space="preserve"> - valore della produzione agricola</t>
    </r>
    <r>
      <rPr>
        <vertAlign val="superscript"/>
        <sz val="10"/>
        <color theme="1"/>
        <rFont val="Calibri"/>
        <family val="2"/>
        <scheme val="minor"/>
      </rPr>
      <t>1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</si>
  <si>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Valore a prezzi correnti</t>
    </r>
  </si>
  <si>
    <t>Fonte: elaborazioni su dati Bollettino statistico, Banca d'Italia e Istat.</t>
  </si>
  <si>
    <r>
      <rPr>
        <sz val="10"/>
        <rFont val="Calibri"/>
        <family val="2"/>
        <scheme val="minor"/>
      </rPr>
      <t xml:space="preserve">Tab. 3.9 - </t>
    </r>
    <r>
      <rPr>
        <i/>
        <sz val="10"/>
        <rFont val="Calibri"/>
        <family val="2"/>
        <scheme val="minor"/>
      </rPr>
      <t>Sofferenze su crediti nel settore agricolo - consistenze</t>
    </r>
  </si>
  <si>
    <t xml:space="preserve">Sofferenze lorde </t>
  </si>
  <si>
    <t>Di cui assistite da garanzia reale</t>
  </si>
  <si>
    <t>Sofferenze con garanzie su totali (%)</t>
  </si>
  <si>
    <t>Sofferenze lorde su impieghi (%)</t>
  </si>
  <si>
    <r>
      <t xml:space="preserve">Grafico 3.4.1: </t>
    </r>
    <r>
      <rPr>
        <i/>
        <sz val="10"/>
        <color rgb="FF000000"/>
        <rFont val="Calibri"/>
        <family val="2"/>
        <scheme val="minor"/>
      </rPr>
      <t>Tasso di decadimento dei finanziamenti per cassa – variazioni per trimestri</t>
    </r>
  </si>
  <si>
    <t>Trimestre</t>
  </si>
  <si>
    <t>Industria alimentare</t>
  </si>
  <si>
    <t>Trim1_2010</t>
  </si>
  <si>
    <t>Fig. 3.4 - Tassi di decadimento dei finanziamenti per cassa - variazioni per trimestri</t>
  </si>
  <si>
    <t>Trim2_2010</t>
  </si>
  <si>
    <t>Trim3_2010</t>
  </si>
  <si>
    <t>Trim4_2010</t>
  </si>
  <si>
    <t>Trim1_2011</t>
  </si>
  <si>
    <t>Trim2_2011</t>
  </si>
  <si>
    <t>Trim3_2011</t>
  </si>
  <si>
    <t>Trim4_2011</t>
  </si>
  <si>
    <t>Trim1_2012</t>
  </si>
  <si>
    <t>Trim2_2012</t>
  </si>
  <si>
    <t>Trim3_2012</t>
  </si>
  <si>
    <t>Trim4_2012</t>
  </si>
  <si>
    <t>Trim1_2013</t>
  </si>
  <si>
    <t>Trim2_2013</t>
  </si>
  <si>
    <t>Trim3_2013</t>
  </si>
  <si>
    <t>Trim4_2013</t>
  </si>
  <si>
    <t>Trim1_2014</t>
  </si>
  <si>
    <t>Trim2_2014</t>
  </si>
  <si>
    <t>Trim3_2014</t>
  </si>
  <si>
    <t>Trim4_2014</t>
  </si>
  <si>
    <t>Trim1_2015</t>
  </si>
  <si>
    <t>Trim2_2015</t>
  </si>
  <si>
    <t>Trim3_2015</t>
  </si>
  <si>
    <t>Trim4_2015</t>
  </si>
  <si>
    <t>Trim1_2016</t>
  </si>
  <si>
    <t>Trim2_2016</t>
  </si>
  <si>
    <t>Trim3_2016</t>
  </si>
  <si>
    <t>Trim4_2016</t>
  </si>
  <si>
    <t>Tab. 3.10 - Finanziamenti oltre il breve termine all'agricoltura - consistenze</t>
  </si>
  <si>
    <t>Costruzione fabbricati rurali</t>
  </si>
  <si>
    <t>Macchine, mezzi di trasporto, attrezzature varie</t>
  </si>
  <si>
    <t>Acquisto di immobili rurali</t>
  </si>
  <si>
    <t>Totali</t>
  </si>
  <si>
    <t>% su totale Italia</t>
  </si>
  <si>
    <t>Sud e Isole</t>
  </si>
  <si>
    <r>
      <t>Tab. 3.11  - Andamento degli investimenti fissi lordi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dell'agricoltura, silvicoltura e pesca</t>
    </r>
  </si>
  <si>
    <t xml:space="preserve">Valori concatenati (2010)             </t>
  </si>
  <si>
    <t>valori assoluti</t>
  </si>
  <si>
    <t>var. % su anno prec.</t>
  </si>
  <si>
    <t>% su tot. invest.</t>
  </si>
  <si>
    <t>% su VA agricolo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</si>
  <si>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Gli investimenti lordi sono costituiti dalle acquisizioni di capitale fisso al netto delle cessioni ed includono gli ammortamenti.</t>
    </r>
  </si>
  <si>
    <t>Fonte: elaborazioni su dati ISTAT.</t>
  </si>
  <si>
    <t>Tab. 3.12 - Investimenti, capitale netto e ammortamenti per settore di attività economica in Italia - 2016</t>
  </si>
  <si>
    <t>(milioni di euro concatenati anno base 2010)</t>
  </si>
  <si>
    <t xml:space="preserve">Investimenti fissi lordi </t>
  </si>
  <si>
    <t xml:space="preserve">Capitale netto </t>
  </si>
  <si>
    <t xml:space="preserve">Ammortamenti </t>
  </si>
  <si>
    <t>comp.       %</t>
  </si>
  <si>
    <t>var. % 2016/15</t>
  </si>
  <si>
    <t>Agricoltura, Silvicoltura e Pesca</t>
  </si>
  <si>
    <t>Industria manifatturiera</t>
  </si>
  <si>
    <t>Servizi</t>
  </si>
  <si>
    <t>Totale attività economiche</t>
  </si>
  <si>
    <t>Tab. 3.13:  Immatricolazioni macchine agricole in Italia negli anni 2016-2015</t>
  </si>
  <si>
    <t>Anno 2015</t>
  </si>
  <si>
    <t>Totale macchine</t>
  </si>
  <si>
    <t>Trattrici</t>
  </si>
  <si>
    <t>Mietitrebbiatrici</t>
  </si>
  <si>
    <t>Trattrici con pianale di carico</t>
  </si>
  <si>
    <t>Rimorchi</t>
  </si>
  <si>
    <t>Anno 2016</t>
  </si>
  <si>
    <t>Fonte: Ministero trasporti</t>
  </si>
  <si>
    <t>Tab. 3.14 - Ricavi totali aziendali, valore aggiunto netto e reddito netto</t>
  </si>
  <si>
    <r>
      <t>Ricavi totali aziendali (R</t>
    </r>
    <r>
      <rPr>
        <sz val="8"/>
        <rFont val="Times New Roman"/>
        <family val="1"/>
      </rPr>
      <t>TA</t>
    </r>
    <r>
      <rPr>
        <sz val="11"/>
        <rFont val="Times New Roman"/>
        <family val="1"/>
      </rPr>
      <t>)</t>
    </r>
  </si>
  <si>
    <r>
      <t>Valore aggiunto netto (V</t>
    </r>
    <r>
      <rPr>
        <sz val="8"/>
        <rFont val="Times New Roman"/>
        <family val="1"/>
      </rPr>
      <t>AN</t>
    </r>
    <r>
      <rPr>
        <sz val="11"/>
        <rFont val="Times New Roman"/>
        <family val="1"/>
      </rPr>
      <t>)</t>
    </r>
  </si>
  <si>
    <r>
      <t>Reddito netto (R</t>
    </r>
    <r>
      <rPr>
        <sz val="8"/>
        <rFont val="Times New Roman"/>
        <family val="1"/>
      </rPr>
      <t>N</t>
    </r>
    <r>
      <rPr>
        <sz val="11"/>
        <rFont val="Times New Roman"/>
        <family val="1"/>
      </rPr>
      <t>)</t>
    </r>
  </si>
  <si>
    <r>
      <t>V</t>
    </r>
    <r>
      <rPr>
        <sz val="8"/>
        <rFont val="Times New Roman"/>
        <family val="1"/>
      </rPr>
      <t>AN</t>
    </r>
    <r>
      <rPr>
        <sz val="11"/>
        <rFont val="Times New Roman"/>
        <family val="1"/>
      </rPr>
      <t>/R</t>
    </r>
    <r>
      <rPr>
        <sz val="8"/>
        <rFont val="Times New Roman"/>
        <family val="1"/>
      </rPr>
      <t>TA</t>
    </r>
  </si>
  <si>
    <r>
      <t>R</t>
    </r>
    <r>
      <rPr>
        <sz val="8"/>
        <rFont val="Times New Roman"/>
        <family val="1"/>
      </rPr>
      <t>N</t>
    </r>
    <r>
      <rPr>
        <sz val="11"/>
        <rFont val="Times New Roman"/>
        <family val="1"/>
      </rPr>
      <t>/V</t>
    </r>
    <r>
      <rPr>
        <sz val="8"/>
        <rFont val="Times New Roman"/>
        <family val="1"/>
      </rPr>
      <t>AN</t>
    </r>
  </si>
  <si>
    <r>
      <t>Contributi pubblici1/V</t>
    </r>
    <r>
      <rPr>
        <sz val="8"/>
        <rFont val="Times New Roman"/>
        <family val="1"/>
      </rPr>
      <t>AN</t>
    </r>
  </si>
  <si>
    <t>euro</t>
  </si>
  <si>
    <t>Orientamento tecnico economico</t>
  </si>
  <si>
    <t>Tab. 3.15- Produttività e redditività dei fattori terra e lavoro</t>
  </si>
  <si>
    <t>Terra</t>
  </si>
  <si>
    <t>Lavoro</t>
  </si>
  <si>
    <r>
      <t>R</t>
    </r>
    <r>
      <rPr>
        <sz val="8"/>
        <rFont val="Times New Roman"/>
        <family val="1"/>
      </rPr>
      <t>TA/</t>
    </r>
    <r>
      <rPr>
        <sz val="11"/>
        <rFont val="Times New Roman"/>
        <family val="1"/>
      </rPr>
      <t>ha</t>
    </r>
  </si>
  <si>
    <r>
      <t>V</t>
    </r>
    <r>
      <rPr>
        <sz val="8"/>
        <rFont val="Times New Roman"/>
        <family val="1"/>
      </rPr>
      <t>AN/</t>
    </r>
    <r>
      <rPr>
        <sz val="11"/>
        <rFont val="Times New Roman"/>
        <family val="1"/>
      </rPr>
      <t>ha</t>
    </r>
  </si>
  <si>
    <r>
      <t>R</t>
    </r>
    <r>
      <rPr>
        <sz val="8"/>
        <rFont val="Times New Roman"/>
        <family val="1"/>
      </rPr>
      <t>TA/</t>
    </r>
    <r>
      <rPr>
        <sz val="11"/>
        <rFont val="Times New Roman"/>
        <family val="1"/>
      </rPr>
      <t>U</t>
    </r>
    <r>
      <rPr>
        <sz val="8"/>
        <rFont val="Times New Roman"/>
        <family val="1"/>
      </rPr>
      <t>LT</t>
    </r>
  </si>
  <si>
    <r>
      <t>V</t>
    </r>
    <r>
      <rPr>
        <sz val="8"/>
        <rFont val="Times New Roman"/>
        <family val="1"/>
      </rPr>
      <t>AN/</t>
    </r>
    <r>
      <rPr>
        <sz val="11"/>
        <rFont val="Times New Roman"/>
        <family val="1"/>
      </rPr>
      <t>U</t>
    </r>
    <r>
      <rPr>
        <sz val="8"/>
        <rFont val="Times New Roman"/>
        <family val="1"/>
      </rPr>
      <t>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</si>
</sst>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"/>
    <numFmt numFmtId="168" formatCode="#,##0.0;[Red]#,##0.0"/>
    <numFmt numFmtId="169" formatCode="_-* #,##0_-;\-* #,##0_-;_-* &quot;-&quot;??_-;_-@_-"/>
    <numFmt numFmtId="170" formatCode="#,##0;[Red]#,##0"/>
    <numFmt numFmtId="171" formatCode="General_)"/>
    <numFmt numFmtId="172" formatCode="0.0000"/>
    <numFmt numFmtId="173" formatCode="0.0%"/>
    <numFmt numFmtId="174" formatCode="_-* #,##0.0_-;\-* #,##0.0_-;_-* &quot;-&quot;??_-;_-@_-"/>
    <numFmt numFmtId="175" formatCode="* #,##0;\-\ #,##0;_*\ &quot;-&quot;;"/>
    <numFmt numFmtId="176" formatCode="#,##0;\-\ #,##0;_-\ &quot;- &quot;"/>
    <numFmt numFmtId="177" formatCode="#,##0.0;\-\ #,##0.0;_-\ &quot;- &quot;"/>
    <numFmt numFmtId="178" formatCode="#,##0.0_ ;\-#,##0.0\ 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Courier"/>
      <family val="3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9"/>
      <name val="Calibri"/>
      <family val="2"/>
      <scheme val="minor"/>
    </font>
    <font>
      <u/>
      <sz val="10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mediumGray">
        <fgColor rgb="FFC0C0C0"/>
        <bgColor rgb="FFFFFFFF"/>
      </patternFill>
    </fill>
    <fill>
      <patternFill patternType="solid">
        <fgColor rgb="FFC4D8ED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2973BD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</borders>
  <cellStyleXfs count="21">
    <xf numFmtId="0" fontId="0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71" fontId="6" fillId="0" borderId="0"/>
    <xf numFmtId="164" fontId="5" fillId="0" borderId="0" applyFont="0" applyFill="0" applyBorder="0" applyAlignment="0" applyProtection="0"/>
    <xf numFmtId="171" fontId="6" fillId="0" borderId="0"/>
    <xf numFmtId="164" fontId="2" fillId="0" borderId="0" applyFont="0" applyFill="0" applyBorder="0" applyAlignment="0" applyProtection="0"/>
    <xf numFmtId="0" fontId="2" fillId="0" borderId="0"/>
    <xf numFmtId="0" fontId="11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" fillId="0" borderId="0"/>
    <xf numFmtId="0" fontId="2" fillId="0" borderId="0"/>
    <xf numFmtId="164" fontId="11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</cellStyleXfs>
  <cellXfs count="421">
    <xf numFmtId="0" fontId="0" fillId="0" borderId="0" xfId="0"/>
    <xf numFmtId="1" fontId="7" fillId="0" borderId="0" xfId="10" applyNumberFormat="1" applyFont="1"/>
    <xf numFmtId="166" fontId="7" fillId="0" borderId="0" xfId="10" applyNumberFormat="1" applyFont="1"/>
    <xf numFmtId="1" fontId="7" fillId="0" borderId="0" xfId="10" applyNumberFormat="1" applyFont="1" applyAlignment="1">
      <alignment vertical="center"/>
    </xf>
    <xf numFmtId="1" fontId="7" fillId="0" borderId="0" xfId="11" applyNumberFormat="1" applyFont="1" applyBorder="1"/>
    <xf numFmtId="1" fontId="7" fillId="0" borderId="0" xfId="10" applyNumberFormat="1" applyFont="1" applyBorder="1"/>
    <xf numFmtId="1" fontId="7" fillId="0" borderId="2" xfId="11" applyNumberFormat="1" applyFont="1" applyBorder="1"/>
    <xf numFmtId="1" fontId="7" fillId="0" borderId="2" xfId="10" applyNumberFormat="1" applyFont="1" applyBorder="1"/>
    <xf numFmtId="166" fontId="9" fillId="0" borderId="0" xfId="10" applyNumberFormat="1" applyFont="1"/>
    <xf numFmtId="1" fontId="10" fillId="0" borderId="0" xfId="10" applyNumberFormat="1" applyFont="1"/>
    <xf numFmtId="166" fontId="8" fillId="0" borderId="0" xfId="10" applyNumberFormat="1" applyFont="1"/>
    <xf numFmtId="166" fontId="8" fillId="0" borderId="0" xfId="10" applyNumberFormat="1" applyFont="1" applyAlignment="1">
      <alignment horizontal="right"/>
    </xf>
    <xf numFmtId="1" fontId="7" fillId="0" borderId="0" xfId="11" applyNumberFormat="1" applyFont="1"/>
    <xf numFmtId="166" fontId="7" fillId="0" borderId="0" xfId="11" applyNumberFormat="1" applyFont="1" applyAlignment="1">
      <alignment horizontal="centerContinuous"/>
    </xf>
    <xf numFmtId="166" fontId="7" fillId="0" borderId="0" xfId="11" applyNumberFormat="1" applyFont="1"/>
    <xf numFmtId="166" fontId="10" fillId="0" borderId="0" xfId="10" applyNumberFormat="1" applyFont="1" applyAlignment="1">
      <alignment horizontal="right"/>
    </xf>
    <xf numFmtId="166" fontId="7" fillId="0" borderId="0" xfId="10" applyNumberFormat="1" applyFont="1" applyAlignment="1">
      <alignment horizontal="right"/>
    </xf>
    <xf numFmtId="1" fontId="7" fillId="0" borderId="0" xfId="11" applyNumberFormat="1" applyFont="1" applyBorder="1" applyAlignment="1">
      <alignment horizontal="centerContinuous"/>
    </xf>
    <xf numFmtId="1" fontId="7" fillId="0" borderId="0" xfId="11" applyNumberFormat="1" applyFont="1" applyBorder="1" applyAlignment="1">
      <alignment horizontal="right"/>
    </xf>
    <xf numFmtId="1" fontId="7" fillId="0" borderId="0" xfId="11" applyNumberFormat="1" applyFont="1" applyBorder="1" applyAlignment="1">
      <alignment horizontal="center"/>
    </xf>
    <xf numFmtId="1" fontId="7" fillId="0" borderId="2" xfId="11" applyNumberFormat="1" applyFont="1" applyBorder="1" applyAlignment="1">
      <alignment horizontal="center"/>
    </xf>
    <xf numFmtId="1" fontId="7" fillId="0" borderId="2" xfId="10" applyNumberFormat="1" applyFont="1" applyBorder="1" applyAlignment="1">
      <alignment horizontal="left"/>
    </xf>
    <xf numFmtId="1" fontId="7" fillId="0" borderId="3" xfId="11" applyNumberFormat="1" applyFont="1" applyBorder="1" applyAlignment="1">
      <alignment horizontal="centerContinuous"/>
    </xf>
    <xf numFmtId="1" fontId="7" fillId="0" borderId="2" xfId="11" applyNumberFormat="1" applyFont="1" applyBorder="1" applyAlignment="1">
      <alignment horizontal="centerContinuous"/>
    </xf>
    <xf numFmtId="1" fontId="7" fillId="0" borderId="0" xfId="10" applyNumberFormat="1" applyFont="1" applyAlignment="1">
      <alignment horizontal="left"/>
    </xf>
    <xf numFmtId="1" fontId="7" fillId="0" borderId="2" xfId="11" applyNumberFormat="1" applyFont="1" applyBorder="1" applyAlignment="1">
      <alignment horizontal="right"/>
    </xf>
    <xf numFmtId="0" fontId="12" fillId="0" borderId="0" xfId="0" applyFont="1"/>
    <xf numFmtId="166" fontId="12" fillId="0" borderId="0" xfId="0" applyNumberFormat="1" applyFont="1"/>
    <xf numFmtId="166" fontId="13" fillId="0" borderId="0" xfId="0" applyNumberFormat="1" applyFont="1"/>
    <xf numFmtId="3" fontId="13" fillId="0" borderId="0" xfId="0" applyNumberFormat="1" applyFont="1"/>
    <xf numFmtId="0" fontId="13" fillId="0" borderId="0" xfId="0" applyFont="1"/>
    <xf numFmtId="166" fontId="14" fillId="0" borderId="0" xfId="0" applyNumberFormat="1" applyFont="1"/>
    <xf numFmtId="3" fontId="12" fillId="0" borderId="0" xfId="0" applyNumberFormat="1" applyFont="1"/>
    <xf numFmtId="166" fontId="12" fillId="0" borderId="0" xfId="0" applyNumberFormat="1" applyFont="1" applyFill="1"/>
    <xf numFmtId="166" fontId="15" fillId="0" borderId="0" xfId="0" applyNumberFormat="1" applyFont="1" applyFill="1"/>
    <xf numFmtId="3" fontId="12" fillId="0" borderId="0" xfId="0" applyNumberFormat="1" applyFont="1" applyFill="1"/>
    <xf numFmtId="0" fontId="12" fillId="0" borderId="0" xfId="0" applyFont="1" applyFill="1"/>
    <xf numFmtId="166" fontId="15" fillId="0" borderId="0" xfId="0" applyNumberFormat="1" applyFont="1"/>
    <xf numFmtId="0" fontId="12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2" xfId="0" applyFont="1" applyBorder="1"/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7" fillId="0" borderId="0" xfId="0" applyFont="1"/>
    <xf numFmtId="0" fontId="7" fillId="0" borderId="0" xfId="1" applyFont="1"/>
    <xf numFmtId="166" fontId="7" fillId="0" borderId="0" xfId="1" applyNumberFormat="1" applyFont="1"/>
    <xf numFmtId="0" fontId="7" fillId="0" borderId="0" xfId="1" applyNumberFormat="1" applyFont="1"/>
    <xf numFmtId="0" fontId="7" fillId="0" borderId="4" xfId="1" applyNumberFormat="1" applyFont="1" applyBorder="1" applyAlignment="1">
      <alignment horizontal="right"/>
    </xf>
    <xf numFmtId="0" fontId="16" fillId="2" borderId="4" xfId="1" applyFont="1" applyFill="1" applyBorder="1" applyAlignment="1">
      <alignment horizontal="center"/>
    </xf>
    <xf numFmtId="0" fontId="7" fillId="3" borderId="4" xfId="1" applyFont="1" applyFill="1" applyBorder="1" applyAlignment="1">
      <alignment vertical="top" wrapText="1"/>
    </xf>
    <xf numFmtId="0" fontId="7" fillId="4" borderId="4" xfId="1" applyNumberFormat="1" applyFont="1" applyFill="1" applyBorder="1" applyAlignment="1">
      <alignment horizontal="right"/>
    </xf>
    <xf numFmtId="0" fontId="10" fillId="3" borderId="4" xfId="1" applyFont="1" applyFill="1" applyBorder="1" applyAlignment="1">
      <alignment wrapText="1"/>
    </xf>
    <xf numFmtId="0" fontId="17" fillId="5" borderId="4" xfId="1" applyFont="1" applyFill="1" applyBorder="1" applyAlignment="1">
      <alignment horizontal="center" vertical="top" wrapText="1"/>
    </xf>
    <xf numFmtId="0" fontId="18" fillId="5" borderId="4" xfId="1" applyFont="1" applyFill="1" applyBorder="1" applyAlignment="1">
      <alignment horizontal="center" vertical="top" wrapText="1"/>
    </xf>
    <xf numFmtId="171" fontId="7" fillId="0" borderId="0" xfId="8" applyFont="1"/>
    <xf numFmtId="171" fontId="7" fillId="0" borderId="0" xfId="8" applyFont="1" applyFill="1"/>
    <xf numFmtId="3" fontId="7" fillId="0" borderId="0" xfId="9" applyNumberFormat="1" applyFont="1"/>
    <xf numFmtId="166" fontId="20" fillId="0" borderId="0" xfId="8" applyNumberFormat="1" applyFont="1" applyFill="1"/>
    <xf numFmtId="166" fontId="7" fillId="0" borderId="0" xfId="8" applyNumberFormat="1" applyFont="1" applyFill="1"/>
    <xf numFmtId="166" fontId="7" fillId="0" borderId="0" xfId="8" applyNumberFormat="1" applyFont="1"/>
    <xf numFmtId="1" fontId="21" fillId="0" borderId="0" xfId="8" applyNumberFormat="1" applyFont="1" applyFill="1"/>
    <xf numFmtId="1" fontId="7" fillId="0" borderId="0" xfId="8" applyNumberFormat="1" applyFont="1" applyFill="1"/>
    <xf numFmtId="1" fontId="7" fillId="0" borderId="0" xfId="8" applyNumberFormat="1" applyFont="1"/>
    <xf numFmtId="166" fontId="21" fillId="0" borderId="0" xfId="8" applyNumberFormat="1" applyFont="1" applyFill="1"/>
    <xf numFmtId="1" fontId="12" fillId="0" borderId="0" xfId="8" applyNumberFormat="1" applyFont="1" applyFill="1"/>
    <xf numFmtId="171" fontId="20" fillId="0" borderId="0" xfId="8" applyFont="1"/>
    <xf numFmtId="171" fontId="10" fillId="0" borderId="0" xfId="8" applyFont="1"/>
    <xf numFmtId="2" fontId="7" fillId="0" borderId="0" xfId="8" applyNumberFormat="1" applyFont="1"/>
    <xf numFmtId="166" fontId="21" fillId="0" borderId="0" xfId="8" applyNumberFormat="1" applyFont="1"/>
    <xf numFmtId="171" fontId="21" fillId="0" borderId="0" xfId="8" applyFont="1"/>
    <xf numFmtId="171" fontId="16" fillId="0" borderId="0" xfId="8" applyFont="1"/>
    <xf numFmtId="171" fontId="7" fillId="0" borderId="0" xfId="10" applyFont="1"/>
    <xf numFmtId="1" fontId="7" fillId="0" borderId="2" xfId="11" applyNumberFormat="1" applyFont="1" applyBorder="1" applyAlignment="1">
      <alignment horizontal="center" wrapText="1"/>
    </xf>
    <xf numFmtId="0" fontId="7" fillId="0" borderId="0" xfId="6" applyFont="1"/>
    <xf numFmtId="3" fontId="7" fillId="0" borderId="0" xfId="6" applyNumberFormat="1" applyFont="1" applyBorder="1"/>
    <xf numFmtId="0" fontId="7" fillId="0" borderId="0" xfId="6" applyFont="1" applyBorder="1" applyAlignment="1">
      <alignment vertical="center" wrapText="1"/>
    </xf>
    <xf numFmtId="2" fontId="7" fillId="0" borderId="0" xfId="6" applyNumberFormat="1" applyFont="1"/>
    <xf numFmtId="0" fontId="7" fillId="0" borderId="2" xfId="6" applyFont="1" applyBorder="1" applyAlignment="1">
      <alignment vertical="center" wrapText="1"/>
    </xf>
    <xf numFmtId="169" fontId="7" fillId="0" borderId="2" xfId="7" applyNumberFormat="1" applyFont="1" applyBorder="1" applyAlignment="1">
      <alignment vertical="center" wrapText="1"/>
    </xf>
    <xf numFmtId="0" fontId="7" fillId="0" borderId="2" xfId="6" applyFont="1" applyBorder="1"/>
    <xf numFmtId="3" fontId="7" fillId="0" borderId="0" xfId="6" applyNumberFormat="1" applyFont="1"/>
    <xf numFmtId="167" fontId="9" fillId="0" borderId="0" xfId="6" applyNumberFormat="1" applyFont="1" applyBorder="1"/>
    <xf numFmtId="0" fontId="10" fillId="0" borderId="0" xfId="6" applyFont="1" applyBorder="1"/>
    <xf numFmtId="0" fontId="7" fillId="0" borderId="0" xfId="6" applyFont="1" applyBorder="1"/>
    <xf numFmtId="3" fontId="10" fillId="0" borderId="0" xfId="6" applyNumberFormat="1" applyFont="1" applyBorder="1"/>
    <xf numFmtId="0" fontId="10" fillId="0" borderId="0" xfId="6" applyFont="1" applyBorder="1" applyAlignment="1">
      <alignment horizontal="left"/>
    </xf>
    <xf numFmtId="167" fontId="8" fillId="0" borderId="0" xfId="6" applyNumberFormat="1" applyFont="1" applyBorder="1"/>
    <xf numFmtId="0" fontId="8" fillId="0" borderId="0" xfId="6" applyFont="1" applyBorder="1"/>
    <xf numFmtId="3" fontId="8" fillId="0" borderId="0" xfId="6" applyNumberFormat="1" applyFont="1" applyBorder="1"/>
    <xf numFmtId="0" fontId="8" fillId="0" borderId="0" xfId="6" applyFont="1" applyFill="1" applyBorder="1" applyAlignment="1"/>
    <xf numFmtId="167" fontId="7" fillId="0" borderId="0" xfId="6" applyNumberFormat="1" applyFont="1"/>
    <xf numFmtId="3" fontId="8" fillId="0" borderId="0" xfId="6" quotePrefix="1" applyNumberFormat="1" applyFont="1" applyBorder="1" applyAlignment="1">
      <alignment horizontal="right"/>
    </xf>
    <xf numFmtId="3" fontId="7" fillId="0" borderId="0" xfId="6" quotePrefix="1" applyNumberFormat="1" applyFont="1" applyBorder="1" applyAlignment="1">
      <alignment horizontal="right"/>
    </xf>
    <xf numFmtId="3" fontId="7" fillId="0" borderId="0" xfId="6" applyNumberFormat="1" applyFont="1" applyFill="1" applyBorder="1"/>
    <xf numFmtId="0" fontId="7" fillId="0" borderId="0" xfId="6" quotePrefix="1" applyFont="1" applyFill="1" applyBorder="1" applyAlignment="1"/>
    <xf numFmtId="0" fontId="7" fillId="0" borderId="0" xfId="6" applyFont="1" applyBorder="1" applyAlignment="1">
      <alignment horizontal="left"/>
    </xf>
    <xf numFmtId="3" fontId="7" fillId="0" borderId="0" xfId="6" applyNumberFormat="1" applyFont="1" applyFill="1" applyBorder="1" applyAlignment="1">
      <alignment horizontal="right"/>
    </xf>
    <xf numFmtId="0" fontId="7" fillId="0" borderId="0" xfId="6" quotePrefix="1" applyFont="1" applyFill="1" applyBorder="1" applyAlignment="1">
      <alignment horizontal="left"/>
    </xf>
    <xf numFmtId="0" fontId="7" fillId="0" borderId="0" xfId="6" applyFont="1" applyBorder="1" applyAlignment="1">
      <alignment vertical="center"/>
    </xf>
    <xf numFmtId="0" fontId="7" fillId="0" borderId="2" xfId="6" applyFont="1" applyBorder="1" applyAlignment="1">
      <alignment horizontal="center"/>
    </xf>
    <xf numFmtId="0" fontId="7" fillId="0" borderId="0" xfId="6" applyFont="1" applyAlignment="1"/>
    <xf numFmtId="0" fontId="10" fillId="0" borderId="2" xfId="6" applyFont="1" applyBorder="1" applyAlignment="1">
      <alignment horizontal="center"/>
    </xf>
    <xf numFmtId="0" fontId="7" fillId="0" borderId="1" xfId="6" applyFont="1" applyBorder="1" applyAlignment="1">
      <alignment horizontal="center"/>
    </xf>
    <xf numFmtId="0" fontId="7" fillId="0" borderId="0" xfId="6" applyFont="1" applyAlignment="1">
      <alignment horizontal="right"/>
    </xf>
    <xf numFmtId="0" fontId="10" fillId="0" borderId="2" xfId="6" applyFont="1" applyBorder="1" applyAlignment="1">
      <alignment vertical="center"/>
    </xf>
    <xf numFmtId="0" fontId="10" fillId="0" borderId="0" xfId="6" applyFont="1" applyBorder="1" applyAlignment="1">
      <alignment vertical="center"/>
    </xf>
    <xf numFmtId="0" fontId="7" fillId="0" borderId="0" xfId="2" applyFont="1" applyFill="1"/>
    <xf numFmtId="0" fontId="22" fillId="0" borderId="0" xfId="2" applyFont="1" applyFill="1"/>
    <xf numFmtId="0" fontId="7" fillId="0" borderId="0" xfId="2" applyFont="1" applyFill="1" applyAlignment="1">
      <alignment horizontal="left" vertical="center"/>
    </xf>
    <xf numFmtId="0" fontId="7" fillId="0" borderId="0" xfId="2" quotePrefix="1" applyFont="1" applyFill="1" applyBorder="1" applyAlignment="1">
      <alignment horizontal="left"/>
    </xf>
    <xf numFmtId="0" fontId="7" fillId="0" borderId="0" xfId="2" applyFont="1" applyFill="1" applyAlignment="1">
      <alignment vertical="center"/>
    </xf>
    <xf numFmtId="0" fontId="7" fillId="0" borderId="0" xfId="2" quotePrefix="1" applyFont="1" applyFill="1" applyAlignment="1">
      <alignment horizontal="left"/>
    </xf>
    <xf numFmtId="2" fontId="7" fillId="0" borderId="1" xfId="2" applyNumberFormat="1" applyFont="1" applyFill="1" applyBorder="1"/>
    <xf numFmtId="2" fontId="7" fillId="0" borderId="0" xfId="2" applyNumberFormat="1" applyFont="1" applyFill="1" applyBorder="1"/>
    <xf numFmtId="0" fontId="7" fillId="0" borderId="1" xfId="2" applyFont="1" applyFill="1" applyBorder="1"/>
    <xf numFmtId="2" fontId="7" fillId="0" borderId="2" xfId="2" applyNumberFormat="1" applyFont="1" applyFill="1" applyBorder="1"/>
    <xf numFmtId="0" fontId="7" fillId="0" borderId="2" xfId="2" applyFont="1" applyFill="1" applyBorder="1"/>
    <xf numFmtId="0" fontId="10" fillId="0" borderId="0" xfId="2" applyFont="1" applyFill="1"/>
    <xf numFmtId="167" fontId="8" fillId="0" borderId="0" xfId="2" applyNumberFormat="1" applyFont="1" applyFill="1" applyAlignment="1">
      <alignment vertical="center"/>
    </xf>
    <xf numFmtId="167" fontId="15" fillId="0" borderId="0" xfId="2" applyNumberFormat="1" applyFont="1" applyFill="1" applyAlignment="1">
      <alignment vertical="center"/>
    </xf>
    <xf numFmtId="167" fontId="12" fillId="0" borderId="0" xfId="2" applyNumberFormat="1" applyFont="1" applyFill="1" applyAlignment="1">
      <alignment vertical="center"/>
    </xf>
    <xf numFmtId="49" fontId="8" fillId="0" borderId="0" xfId="2" applyNumberFormat="1" applyFont="1" applyFill="1" applyBorder="1" applyAlignment="1">
      <alignment vertical="center"/>
    </xf>
    <xf numFmtId="49" fontId="8" fillId="0" borderId="0" xfId="2" applyNumberFormat="1" applyFont="1" applyFill="1" applyBorder="1" applyAlignment="1">
      <alignment horizontal="right" vertical="center"/>
    </xf>
    <xf numFmtId="49" fontId="7" fillId="0" borderId="0" xfId="2" applyNumberFormat="1" applyFont="1" applyFill="1" applyAlignment="1">
      <alignment vertical="center"/>
    </xf>
    <xf numFmtId="2" fontId="8" fillId="0" borderId="0" xfId="2" applyNumberFormat="1" applyFont="1" applyFill="1" applyAlignment="1">
      <alignment vertical="center"/>
    </xf>
    <xf numFmtId="168" fontId="24" fillId="0" borderId="0" xfId="2" applyNumberFormat="1" applyFont="1" applyFill="1" applyAlignment="1">
      <alignment vertical="center"/>
    </xf>
    <xf numFmtId="168" fontId="24" fillId="0" borderId="0" xfId="2" applyNumberFormat="1" applyFont="1" applyFill="1" applyBorder="1" applyAlignment="1">
      <alignment vertical="center"/>
    </xf>
    <xf numFmtId="169" fontId="25" fillId="0" borderId="0" xfId="3" applyNumberFormat="1" applyFont="1" applyFill="1"/>
    <xf numFmtId="49" fontId="10" fillId="0" borderId="0" xfId="2" applyNumberFormat="1" applyFont="1" applyFill="1" applyAlignment="1">
      <alignment vertical="center"/>
    </xf>
    <xf numFmtId="166" fontId="7" fillId="0" borderId="0" xfId="2" applyNumberFormat="1" applyFont="1" applyFill="1"/>
    <xf numFmtId="168" fontId="9" fillId="0" borderId="0" xfId="2" applyNumberFormat="1" applyFont="1" applyFill="1" applyAlignment="1">
      <alignment vertical="center"/>
    </xf>
    <xf numFmtId="170" fontId="10" fillId="0" borderId="0" xfId="2" applyNumberFormat="1" applyFont="1" applyFill="1" applyAlignment="1">
      <alignment vertical="center"/>
    </xf>
    <xf numFmtId="168" fontId="8" fillId="0" borderId="0" xfId="2" applyNumberFormat="1" applyFont="1" applyFill="1" applyAlignment="1">
      <alignment vertical="center"/>
    </xf>
    <xf numFmtId="170" fontId="8" fillId="0" borderId="0" xfId="2" applyNumberFormat="1" applyFont="1" applyFill="1" applyAlignment="1">
      <alignment vertical="center"/>
    </xf>
    <xf numFmtId="168" fontId="7" fillId="0" borderId="0" xfId="2" applyNumberFormat="1" applyFont="1" applyFill="1"/>
    <xf numFmtId="170" fontId="7" fillId="0" borderId="0" xfId="2" applyNumberFormat="1" applyFont="1" applyFill="1" applyAlignment="1">
      <alignment vertical="center"/>
    </xf>
    <xf numFmtId="168" fontId="7" fillId="0" borderId="0" xfId="2" applyNumberFormat="1" applyFont="1" applyFill="1" applyAlignment="1">
      <alignment vertical="center"/>
    </xf>
    <xf numFmtId="49" fontId="7" fillId="0" borderId="0" xfId="2" applyNumberFormat="1" applyFont="1" applyFill="1" applyBorder="1" applyAlignment="1">
      <alignment horizontal="centerContinuous" vertical="center" wrapText="1"/>
    </xf>
    <xf numFmtId="170" fontId="7" fillId="0" borderId="0" xfId="2" applyNumberFormat="1" applyFont="1" applyFill="1" applyAlignment="1">
      <alignment horizontal="left" vertical="center"/>
    </xf>
    <xf numFmtId="49" fontId="7" fillId="0" borderId="0" xfId="2" applyNumberFormat="1" applyFont="1" applyFill="1" applyAlignment="1"/>
    <xf numFmtId="170" fontId="7" fillId="0" borderId="0" xfId="2" applyNumberFormat="1" applyFont="1" applyFill="1" applyAlignment="1">
      <alignment horizontal="center"/>
    </xf>
    <xf numFmtId="170" fontId="7" fillId="0" borderId="0" xfId="2" applyNumberFormat="1" applyFont="1" applyFill="1" applyAlignment="1">
      <alignment horizontal="center" vertical="center"/>
    </xf>
    <xf numFmtId="49" fontId="7" fillId="0" borderId="0" xfId="2" quotePrefix="1" applyNumberFormat="1" applyFont="1" applyFill="1" applyAlignment="1">
      <alignment vertical="center"/>
    </xf>
    <xf numFmtId="170" fontId="7" fillId="0" borderId="0" xfId="2" quotePrefix="1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49" fontId="7" fillId="0" borderId="0" xfId="2" applyNumberFormat="1" applyFont="1" applyFill="1" applyAlignment="1">
      <alignment horizontal="centerContinuous"/>
    </xf>
    <xf numFmtId="49" fontId="7" fillId="0" borderId="0" xfId="2" applyNumberFormat="1" applyFont="1" applyAlignment="1">
      <alignment horizontal="centerContinuous"/>
    </xf>
    <xf numFmtId="49" fontId="7" fillId="0" borderId="0" xfId="2" applyNumberFormat="1" applyFont="1" applyFill="1" applyBorder="1" applyAlignment="1">
      <alignment vertical="center" wrapText="1"/>
    </xf>
    <xf numFmtId="0" fontId="7" fillId="0" borderId="0" xfId="2" applyFont="1" applyFill="1" applyBorder="1" applyAlignment="1"/>
    <xf numFmtId="0" fontId="7" fillId="0" borderId="1" xfId="2" applyFont="1" applyFill="1" applyBorder="1" applyAlignment="1"/>
    <xf numFmtId="49" fontId="7" fillId="0" borderId="2" xfId="2" applyNumberFormat="1" applyFont="1" applyFill="1" applyBorder="1" applyAlignment="1">
      <alignment horizontal="center" wrapText="1"/>
    </xf>
    <xf numFmtId="9" fontId="7" fillId="0" borderId="2" xfId="5" applyFont="1" applyBorder="1" applyAlignment="1">
      <alignment horizontal="center" wrapText="1"/>
    </xf>
    <xf numFmtId="0" fontId="7" fillId="0" borderId="1" xfId="2" applyNumberFormat="1" applyFont="1" applyFill="1" applyBorder="1" applyAlignment="1">
      <alignment horizontal="center" wrapText="1"/>
    </xf>
    <xf numFmtId="0" fontId="7" fillId="0" borderId="3" xfId="2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center" wrapText="1"/>
    </xf>
    <xf numFmtId="0" fontId="7" fillId="0" borderId="0" xfId="2" applyFont="1" applyBorder="1" applyAlignment="1">
      <alignment horizontal="center" wrapText="1"/>
    </xf>
    <xf numFmtId="0" fontId="7" fillId="0" borderId="2" xfId="2" quotePrefix="1" applyFont="1" applyFill="1" applyBorder="1" applyAlignment="1"/>
    <xf numFmtId="0" fontId="7" fillId="0" borderId="0" xfId="0" applyFont="1" applyBorder="1"/>
    <xf numFmtId="0" fontId="7" fillId="0" borderId="0" xfId="19" applyFont="1" applyBorder="1" applyAlignment="1"/>
    <xf numFmtId="0" fontId="10" fillId="0" borderId="0" xfId="0" applyFont="1" applyBorder="1"/>
    <xf numFmtId="0" fontId="8" fillId="0" borderId="0" xfId="17" applyFont="1" applyBorder="1" applyAlignment="1" applyProtection="1">
      <alignment horizontal="left"/>
    </xf>
    <xf numFmtId="0" fontId="7" fillId="0" borderId="0" xfId="17" applyFont="1" applyBorder="1"/>
    <xf numFmtId="0" fontId="7" fillId="0" borderId="2" xfId="17" applyFont="1" applyBorder="1" applyAlignment="1">
      <alignment horizontal="right"/>
    </xf>
    <xf numFmtId="172" fontId="7" fillId="0" borderId="0" xfId="17" applyNumberFormat="1" applyFont="1" applyBorder="1"/>
    <xf numFmtId="172" fontId="7" fillId="0" borderId="0" xfId="17" applyNumberFormat="1" applyFont="1" applyBorder="1" applyAlignment="1">
      <alignment horizontal="right"/>
    </xf>
    <xf numFmtId="0" fontId="7" fillId="0" borderId="0" xfId="17" applyFont="1" applyBorder="1" applyAlignment="1" applyProtection="1">
      <alignment horizontal="center"/>
    </xf>
    <xf numFmtId="0" fontId="7" fillId="0" borderId="0" xfId="17" applyFont="1" applyBorder="1" applyAlignment="1">
      <alignment horizontal="right"/>
    </xf>
    <xf numFmtId="0" fontId="7" fillId="0" borderId="2" xfId="17" applyFont="1" applyBorder="1" applyAlignment="1">
      <alignment horizontal="center"/>
    </xf>
    <xf numFmtId="0" fontId="7" fillId="0" borderId="2" xfId="17" applyFont="1" applyBorder="1" applyAlignment="1" applyProtection="1">
      <alignment horizontal="center"/>
    </xf>
    <xf numFmtId="0" fontId="7" fillId="0" borderId="0" xfId="17" applyFont="1" applyBorder="1" applyAlignment="1" applyProtection="1">
      <alignment horizontal="left"/>
    </xf>
    <xf numFmtId="0" fontId="10" fillId="0" borderId="0" xfId="17" applyFont="1" applyBorder="1" applyAlignment="1" applyProtection="1">
      <alignment horizontal="left"/>
    </xf>
    <xf numFmtId="166" fontId="7" fillId="0" borderId="0" xfId="17" applyNumberFormat="1" applyFont="1" applyFill="1" applyBorder="1" applyAlignment="1" applyProtection="1">
      <alignment horizontal="left"/>
    </xf>
    <xf numFmtId="166" fontId="7" fillId="0" borderId="0" xfId="17" applyNumberFormat="1" applyFont="1" applyBorder="1"/>
    <xf numFmtId="166" fontId="7" fillId="0" borderId="0" xfId="17" applyNumberFormat="1" applyFont="1" applyBorder="1" applyAlignment="1" applyProtection="1">
      <alignment horizontal="left"/>
    </xf>
    <xf numFmtId="166" fontId="7" fillId="0" borderId="2" xfId="17" applyNumberFormat="1" applyFont="1" applyBorder="1" applyAlignment="1" applyProtection="1">
      <alignment horizontal="left"/>
    </xf>
    <xf numFmtId="0" fontId="23" fillId="0" borderId="0" xfId="17" applyFont="1" applyBorder="1" applyAlignment="1" applyProtection="1">
      <alignment horizontal="left"/>
    </xf>
    <xf numFmtId="0" fontId="8" fillId="0" borderId="0" xfId="0" applyFont="1"/>
    <xf numFmtId="0" fontId="7" fillId="0" borderId="2" xfId="0" applyFont="1" applyBorder="1"/>
    <xf numFmtId="0" fontId="7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169" fontId="10" fillId="0" borderId="0" xfId="0" applyNumberFormat="1" applyFont="1"/>
    <xf numFmtId="169" fontId="7" fillId="0" borderId="0" xfId="0" applyNumberFormat="1" applyFont="1"/>
    <xf numFmtId="0" fontId="7" fillId="0" borderId="0" xfId="0" applyFont="1" applyBorder="1" applyAlignment="1">
      <alignment horizontal="left"/>
    </xf>
    <xf numFmtId="169" fontId="7" fillId="0" borderId="0" xfId="14" applyNumberFormat="1" applyFont="1"/>
    <xf numFmtId="9" fontId="7" fillId="0" borderId="0" xfId="15" applyFont="1"/>
    <xf numFmtId="0" fontId="9" fillId="0" borderId="0" xfId="0" applyFont="1"/>
    <xf numFmtId="166" fontId="9" fillId="0" borderId="0" xfId="0" applyNumberFormat="1" applyFont="1"/>
    <xf numFmtId="173" fontId="7" fillId="0" borderId="0" xfId="15" applyNumberFormat="1" applyFont="1"/>
    <xf numFmtId="166" fontId="8" fillId="0" borderId="0" xfId="0" applyNumberFormat="1" applyFont="1"/>
    <xf numFmtId="166" fontId="8" fillId="0" borderId="0" xfId="0" applyNumberFormat="1" applyFont="1" applyBorder="1"/>
    <xf numFmtId="0" fontId="7" fillId="0" borderId="0" xfId="0" applyFont="1" applyFill="1" applyBorder="1" applyAlignment="1">
      <alignment horizontal="left"/>
    </xf>
    <xf numFmtId="173" fontId="7" fillId="0" borderId="0" xfId="15" applyNumberFormat="1" applyFont="1" applyBorder="1"/>
    <xf numFmtId="0" fontId="7" fillId="0" borderId="0" xfId="16" applyFont="1" applyBorder="1" applyAlignment="1"/>
    <xf numFmtId="0" fontId="21" fillId="0" borderId="0" xfId="0" applyFont="1" applyBorder="1"/>
    <xf numFmtId="0" fontId="7" fillId="0" borderId="0" xfId="16" applyFont="1" applyFill="1" applyBorder="1" applyAlignment="1"/>
    <xf numFmtId="0" fontId="8" fillId="0" borderId="0" xfId="19" applyFont="1" applyBorder="1" applyAlignment="1"/>
    <xf numFmtId="0" fontId="7" fillId="0" borderId="2" xfId="19" applyFont="1" applyBorder="1" applyAlignment="1">
      <alignment horizontal="right"/>
    </xf>
    <xf numFmtId="0" fontId="8" fillId="0" borderId="1" xfId="19" applyFont="1" applyBorder="1" applyAlignment="1"/>
    <xf numFmtId="0" fontId="7" fillId="0" borderId="1" xfId="0" applyFont="1" applyBorder="1" applyAlignment="1">
      <alignment horizontal="center"/>
    </xf>
    <xf numFmtId="0" fontId="8" fillId="0" borderId="2" xfId="19" applyFont="1" applyBorder="1" applyAlignment="1"/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wrapText="1"/>
    </xf>
    <xf numFmtId="176" fontId="7" fillId="0" borderId="0" xfId="20" applyFont="1" applyFill="1" applyBorder="1" applyAlignment="1" applyProtection="1">
      <alignment horizontal="right" wrapText="1"/>
    </xf>
    <xf numFmtId="0" fontId="8" fillId="0" borderId="0" xfId="0" applyFont="1" applyFill="1"/>
    <xf numFmtId="166" fontId="8" fillId="0" borderId="0" xfId="0" applyNumberFormat="1" applyFont="1" applyFill="1"/>
    <xf numFmtId="173" fontId="7" fillId="0" borderId="0" xfId="15" applyNumberFormat="1" applyFont="1" applyFill="1"/>
    <xf numFmtId="169" fontId="7" fillId="0" borderId="0" xfId="14" applyNumberFormat="1" applyFont="1" applyFill="1"/>
    <xf numFmtId="169" fontId="7" fillId="0" borderId="0" xfId="14" applyNumberFormat="1" applyFont="1" applyFill="1" applyBorder="1"/>
    <xf numFmtId="173" fontId="21" fillId="0" borderId="0" xfId="15" applyNumberFormat="1" applyFont="1" applyFill="1"/>
    <xf numFmtId="173" fontId="26" fillId="0" borderId="0" xfId="15" applyNumberFormat="1" applyFont="1" applyFill="1"/>
    <xf numFmtId="2" fontId="26" fillId="0" borderId="0" xfId="15" applyNumberFormat="1" applyFont="1" applyFill="1"/>
    <xf numFmtId="169" fontId="10" fillId="0" borderId="0" xfId="14" applyNumberFormat="1" applyFont="1" applyFill="1" applyBorder="1"/>
    <xf numFmtId="166" fontId="9" fillId="0" borderId="0" xfId="0" applyNumberFormat="1" applyFont="1" applyFill="1" applyBorder="1"/>
    <xf numFmtId="173" fontId="10" fillId="0" borderId="0" xfId="15" applyNumberFormat="1" applyFont="1" applyFill="1" applyBorder="1"/>
    <xf numFmtId="0" fontId="9" fillId="0" borderId="0" xfId="0" applyFont="1" applyFill="1" applyBorder="1"/>
    <xf numFmtId="169" fontId="7" fillId="0" borderId="2" xfId="14" applyNumberFormat="1" applyFont="1" applyFill="1" applyBorder="1"/>
    <xf numFmtId="173" fontId="7" fillId="0" borderId="2" xfId="15" applyNumberFormat="1" applyFont="1" applyFill="1" applyBorder="1"/>
    <xf numFmtId="173" fontId="21" fillId="0" borderId="2" xfId="15" applyNumberFormat="1" applyFont="1" applyFill="1" applyBorder="1"/>
    <xf numFmtId="169" fontId="7" fillId="0" borderId="0" xfId="14" applyNumberFormat="1" applyFont="1" applyBorder="1"/>
    <xf numFmtId="0" fontId="7" fillId="0" borderId="0" xfId="19" applyFont="1" applyBorder="1" applyAlignment="1">
      <alignment horizontal="right"/>
    </xf>
    <xf numFmtId="176" fontId="7" fillId="0" borderId="0" xfId="20" applyFont="1" applyFill="1" applyBorder="1" applyAlignment="1">
      <alignment horizontal="center" wrapText="1"/>
    </xf>
    <xf numFmtId="0" fontId="7" fillId="0" borderId="1" xfId="19" applyFont="1" applyBorder="1" applyAlignment="1">
      <alignment horizontal="center"/>
    </xf>
    <xf numFmtId="0" fontId="7" fillId="0" borderId="0" xfId="0" applyFont="1" applyBorder="1" applyAlignment="1" applyProtection="1"/>
    <xf numFmtId="166" fontId="7" fillId="0" borderId="0" xfId="0" applyNumberFormat="1" applyFont="1" applyFill="1" applyBorder="1" applyAlignment="1" applyProtection="1">
      <alignment horizontal="center"/>
    </xf>
    <xf numFmtId="0" fontId="7" fillId="0" borderId="0" xfId="0" applyFont="1" applyAlignment="1">
      <alignment horizontal="left"/>
    </xf>
    <xf numFmtId="177" fontId="8" fillId="0" borderId="0" xfId="20" applyNumberFormat="1" applyFont="1" applyFill="1" applyBorder="1" applyAlignment="1">
      <alignment horizontal="right" wrapText="1"/>
    </xf>
    <xf numFmtId="177" fontId="7" fillId="0" borderId="0" xfId="20" applyNumberFormat="1" applyFont="1" applyFill="1" applyBorder="1" applyAlignment="1">
      <alignment horizontal="right" wrapText="1"/>
    </xf>
    <xf numFmtId="166" fontId="8" fillId="0" borderId="0" xfId="15" applyNumberFormat="1" applyFont="1"/>
    <xf numFmtId="166" fontId="8" fillId="0" borderId="0" xfId="15" applyNumberFormat="1" applyFont="1" applyBorder="1"/>
    <xf numFmtId="177" fontId="8" fillId="0" borderId="0" xfId="20" applyNumberFormat="1" applyFont="1" applyFill="1" applyBorder="1" applyAlignment="1" applyProtection="1">
      <alignment horizontal="right" wrapText="1"/>
    </xf>
    <xf numFmtId="177" fontId="7" fillId="0" borderId="0" xfId="20" applyNumberFormat="1" applyFont="1" applyFill="1" applyBorder="1" applyAlignment="1" applyProtection="1">
      <alignment horizontal="right" wrapText="1"/>
    </xf>
    <xf numFmtId="166" fontId="8" fillId="0" borderId="0" xfId="15" applyNumberFormat="1" applyFont="1" applyFill="1" applyBorder="1"/>
    <xf numFmtId="0" fontId="7" fillId="0" borderId="0" xfId="19" applyFont="1" applyFill="1" applyBorder="1" applyAlignment="1"/>
    <xf numFmtId="0" fontId="7" fillId="0" borderId="0" xfId="0" applyFont="1" applyFill="1" applyAlignment="1" applyProtection="1"/>
    <xf numFmtId="0" fontId="7" fillId="0" borderId="2" xfId="0" applyFont="1" applyFill="1" applyBorder="1" applyAlignment="1">
      <alignment horizontal="left"/>
    </xf>
    <xf numFmtId="176" fontId="7" fillId="0" borderId="2" xfId="20" applyFont="1" applyFill="1" applyBorder="1" applyAlignment="1" applyProtection="1">
      <alignment horizontal="right" wrapText="1"/>
    </xf>
    <xf numFmtId="177" fontId="7" fillId="0" borderId="2" xfId="20" applyNumberFormat="1" applyFont="1" applyFill="1" applyBorder="1" applyAlignment="1" applyProtection="1">
      <alignment horizontal="right" wrapText="1"/>
    </xf>
    <xf numFmtId="176" fontId="7" fillId="0" borderId="2" xfId="20" applyFont="1" applyFill="1" applyBorder="1" applyAlignment="1" applyProtection="1">
      <alignment horizontal="center" wrapText="1"/>
    </xf>
    <xf numFmtId="166" fontId="7" fillId="0" borderId="2" xfId="19" applyNumberFormat="1" applyFont="1" applyFill="1" applyBorder="1" applyAlignment="1"/>
    <xf numFmtId="0" fontId="7" fillId="0" borderId="2" xfId="19" applyFont="1" applyFill="1" applyBorder="1" applyAlignment="1"/>
    <xf numFmtId="176" fontId="7" fillId="0" borderId="0" xfId="20" applyFont="1" applyBorder="1" applyAlignment="1">
      <alignment horizontal="right"/>
    </xf>
    <xf numFmtId="0" fontId="7" fillId="0" borderId="0" xfId="0" applyFont="1" applyAlignment="1" applyProtection="1"/>
    <xf numFmtId="175" fontId="7" fillId="0" borderId="0" xfId="0" applyNumberFormat="1" applyFont="1"/>
    <xf numFmtId="0" fontId="7" fillId="0" borderId="0" xfId="19" applyFont="1" applyBorder="1"/>
    <xf numFmtId="0" fontId="8" fillId="0" borderId="0" xfId="19" applyFont="1" applyBorder="1" applyAlignment="1">
      <alignment horizontal="left"/>
    </xf>
    <xf numFmtId="0" fontId="7" fillId="0" borderId="2" xfId="19" applyFont="1" applyBorder="1"/>
    <xf numFmtId="0" fontId="7" fillId="0" borderId="0" xfId="19" applyFont="1" applyBorder="1" applyAlignment="1">
      <alignment wrapText="1"/>
    </xf>
    <xf numFmtId="0" fontId="7" fillId="0" borderId="0" xfId="19" applyFont="1" applyBorder="1" applyAlignment="1">
      <alignment horizontal="center" wrapText="1"/>
    </xf>
    <xf numFmtId="0" fontId="7" fillId="0" borderId="2" xfId="19" applyFont="1" applyBorder="1" applyAlignment="1">
      <alignment horizontal="left" wrapText="1"/>
    </xf>
    <xf numFmtId="0" fontId="7" fillId="0" borderId="2" xfId="19" applyFont="1" applyBorder="1" applyAlignment="1">
      <alignment horizontal="center" wrapText="1"/>
    </xf>
    <xf numFmtId="0" fontId="7" fillId="0" borderId="2" xfId="19" applyFont="1" applyBorder="1" applyAlignment="1">
      <alignment wrapText="1"/>
    </xf>
    <xf numFmtId="0" fontId="27" fillId="0" borderId="0" xfId="19" applyFont="1" applyBorder="1" applyAlignment="1">
      <alignment horizontal="left" wrapText="1"/>
    </xf>
    <xf numFmtId="164" fontId="7" fillId="0" borderId="0" xfId="18" applyFont="1" applyBorder="1"/>
    <xf numFmtId="166" fontId="8" fillId="0" borderId="0" xfId="19" applyNumberFormat="1" applyFont="1" applyBorder="1" applyAlignment="1">
      <alignment horizontal="right" wrapText="1"/>
    </xf>
    <xf numFmtId="166" fontId="8" fillId="0" borderId="0" xfId="15" applyNumberFormat="1" applyFont="1" applyBorder="1" applyAlignment="1">
      <alignment horizontal="right" wrapText="1"/>
    </xf>
    <xf numFmtId="0" fontId="8" fillId="0" borderId="0" xfId="19" applyFont="1" applyBorder="1" applyAlignment="1">
      <alignment horizontal="right" wrapText="1"/>
    </xf>
    <xf numFmtId="173" fontId="8" fillId="0" borderId="0" xfId="15" applyNumberFormat="1" applyFont="1" applyBorder="1"/>
    <xf numFmtId="0" fontId="10" fillId="0" borderId="0" xfId="19" applyFont="1" applyBorder="1" applyAlignment="1">
      <alignment wrapText="1"/>
    </xf>
    <xf numFmtId="164" fontId="10" fillId="0" borderId="0" xfId="18" applyFont="1" applyBorder="1"/>
    <xf numFmtId="166" fontId="9" fillId="0" borderId="0" xfId="19" applyNumberFormat="1" applyFont="1" applyBorder="1" applyAlignment="1">
      <alignment horizontal="right" wrapText="1"/>
    </xf>
    <xf numFmtId="169" fontId="10" fillId="0" borderId="0" xfId="0" applyNumberFormat="1" applyFont="1" applyBorder="1"/>
    <xf numFmtId="0" fontId="9" fillId="0" borderId="0" xfId="0" applyFont="1" applyBorder="1"/>
    <xf numFmtId="166" fontId="9" fillId="0" borderId="0" xfId="0" applyNumberFormat="1" applyFont="1" applyBorder="1"/>
    <xf numFmtId="0" fontId="10" fillId="0" borderId="0" xfId="19" applyFont="1" applyBorder="1"/>
    <xf numFmtId="0" fontId="10" fillId="0" borderId="2" xfId="19" applyFont="1" applyBorder="1" applyAlignment="1">
      <alignment wrapText="1"/>
    </xf>
    <xf numFmtId="3" fontId="10" fillId="0" borderId="2" xfId="19" applyNumberFormat="1" applyFont="1" applyBorder="1" applyAlignment="1">
      <alignment horizontal="right" wrapText="1"/>
    </xf>
    <xf numFmtId="0" fontId="8" fillId="0" borderId="2" xfId="19" applyFont="1" applyBorder="1" applyAlignment="1">
      <alignment horizontal="right" wrapText="1"/>
    </xf>
    <xf numFmtId="0" fontId="21" fillId="0" borderId="0" xfId="19" applyFont="1" applyBorder="1" applyAlignment="1"/>
    <xf numFmtId="164" fontId="7" fillId="0" borderId="0" xfId="19" applyNumberFormat="1" applyFont="1" applyBorder="1"/>
    <xf numFmtId="9" fontId="7" fillId="0" borderId="0" xfId="15" applyFont="1" applyBorder="1"/>
    <xf numFmtId="0" fontId="28" fillId="0" borderId="0" xfId="0" applyFont="1" applyAlignment="1">
      <alignment horizontal="left"/>
    </xf>
    <xf numFmtId="0" fontId="13" fillId="0" borderId="0" xfId="0" applyFont="1" applyAlignment="1">
      <alignment vertical="top"/>
    </xf>
    <xf numFmtId="0" fontId="13" fillId="0" borderId="2" xfId="0" applyFont="1" applyFill="1" applyBorder="1" applyAlignment="1">
      <alignment horizontal="right" vertical="top" wrapText="1"/>
    </xf>
    <xf numFmtId="0" fontId="12" fillId="0" borderId="0" xfId="0" applyFont="1" applyAlignment="1">
      <alignment horizontal="right"/>
    </xf>
    <xf numFmtId="2" fontId="13" fillId="0" borderId="0" xfId="0" applyNumberFormat="1" applyFont="1" applyFill="1" applyBorder="1" applyAlignment="1">
      <alignment horizontal="right" vertical="top" wrapText="1"/>
    </xf>
    <xf numFmtId="0" fontId="7" fillId="0" borderId="3" xfId="19" applyFont="1" applyBorder="1"/>
    <xf numFmtId="166" fontId="8" fillId="0" borderId="0" xfId="19" applyNumberFormat="1" applyFont="1" applyBorder="1"/>
    <xf numFmtId="166" fontId="7" fillId="0" borderId="0" xfId="19" applyNumberFormat="1" applyFont="1" applyBorder="1"/>
    <xf numFmtId="0" fontId="7" fillId="0" borderId="0" xfId="19" applyFont="1" applyBorder="1" applyAlignment="1">
      <alignment horizontal="left" wrapText="1"/>
    </xf>
    <xf numFmtId="174" fontId="8" fillId="0" borderId="0" xfId="14" applyNumberFormat="1" applyFont="1" applyBorder="1"/>
    <xf numFmtId="166" fontId="8" fillId="0" borderId="0" xfId="14" applyNumberFormat="1" applyFont="1" applyBorder="1"/>
    <xf numFmtId="174" fontId="8" fillId="0" borderId="2" xfId="14" applyNumberFormat="1" applyFont="1" applyBorder="1"/>
    <xf numFmtId="166" fontId="7" fillId="0" borderId="2" xfId="19" applyNumberFormat="1" applyFont="1" applyBorder="1"/>
    <xf numFmtId="0" fontId="12" fillId="0" borderId="2" xfId="0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3" fillId="0" borderId="2" xfId="0" applyFont="1" applyBorder="1"/>
    <xf numFmtId="0" fontId="13" fillId="0" borderId="0" xfId="0" applyFont="1" applyBorder="1"/>
    <xf numFmtId="0" fontId="12" fillId="0" borderId="0" xfId="0" applyFont="1" applyBorder="1" applyAlignment="1">
      <alignment horizontal="left"/>
    </xf>
    <xf numFmtId="169" fontId="12" fillId="0" borderId="0" xfId="14" applyNumberFormat="1" applyFont="1" applyFill="1" applyBorder="1" applyAlignment="1">
      <alignment horizontal="right"/>
    </xf>
    <xf numFmtId="166" fontId="15" fillId="0" borderId="0" xfId="14" applyNumberFormat="1" applyFont="1" applyFill="1" applyBorder="1" applyAlignment="1">
      <alignment horizontal="right"/>
    </xf>
    <xf numFmtId="166" fontId="12" fillId="0" borderId="0" xfId="14" applyNumberFormat="1" applyFont="1" applyFill="1" applyBorder="1" applyAlignment="1">
      <alignment horizontal="right"/>
    </xf>
    <xf numFmtId="166" fontId="15" fillId="0" borderId="0" xfId="15" applyNumberFormat="1" applyFont="1" applyFill="1" applyBorder="1"/>
    <xf numFmtId="166" fontId="15" fillId="0" borderId="0" xfId="15" applyNumberFormat="1" applyFont="1" applyFill="1" applyBorder="1" applyAlignment="1">
      <alignment horizontal="right"/>
    </xf>
    <xf numFmtId="3" fontId="12" fillId="0" borderId="0" xfId="14" applyNumberFormat="1" applyFont="1" applyFill="1" applyBorder="1" applyAlignment="1">
      <alignment horizontal="right"/>
    </xf>
    <xf numFmtId="3" fontId="15" fillId="0" borderId="0" xfId="15" applyNumberFormat="1" applyFont="1" applyFill="1" applyBorder="1" applyAlignment="1">
      <alignment horizontal="right"/>
    </xf>
    <xf numFmtId="169" fontId="12" fillId="0" borderId="2" xfId="14" applyNumberFormat="1" applyFont="1" applyFill="1" applyBorder="1" applyAlignment="1">
      <alignment horizontal="right"/>
    </xf>
    <xf numFmtId="0" fontId="12" fillId="0" borderId="0" xfId="0" applyFont="1" applyFill="1" applyBorder="1"/>
    <xf numFmtId="0" fontId="15" fillId="0" borderId="2" xfId="0" applyFont="1" applyBorder="1"/>
    <xf numFmtId="0" fontId="12" fillId="0" borderId="1" xfId="0" applyFont="1" applyBorder="1" applyAlignment="1">
      <alignment horizontal="center" wrapText="1"/>
    </xf>
    <xf numFmtId="0" fontId="12" fillId="0" borderId="0" xfId="0" applyFont="1" applyAlignment="1">
      <alignment horizontal="left"/>
    </xf>
    <xf numFmtId="169" fontId="12" fillId="0" borderId="0" xfId="14" applyNumberFormat="1" applyFont="1" applyFill="1" applyAlignment="1">
      <alignment horizontal="right"/>
    </xf>
    <xf numFmtId="166" fontId="15" fillId="0" borderId="0" xfId="14" applyNumberFormat="1" applyFont="1" applyFill="1" applyAlignment="1">
      <alignment horizontal="right"/>
    </xf>
    <xf numFmtId="169" fontId="15" fillId="0" borderId="0" xfId="14" applyNumberFormat="1" applyFont="1" applyFill="1" applyBorder="1" applyAlignment="1">
      <alignment horizontal="right"/>
    </xf>
    <xf numFmtId="0" fontId="7" fillId="0" borderId="2" xfId="17" applyFont="1" applyBorder="1"/>
    <xf numFmtId="3" fontId="7" fillId="0" borderId="0" xfId="17" applyNumberFormat="1" applyFont="1" applyBorder="1"/>
    <xf numFmtId="167" fontId="8" fillId="0" borderId="0" xfId="17" applyNumberFormat="1" applyFont="1" applyBorder="1"/>
    <xf numFmtId="167" fontId="7" fillId="0" borderId="0" xfId="17" applyNumberFormat="1" applyFont="1" applyBorder="1"/>
    <xf numFmtId="166" fontId="12" fillId="0" borderId="2" xfId="0" applyNumberFormat="1" applyFont="1" applyBorder="1"/>
    <xf numFmtId="0" fontId="33" fillId="0" borderId="0" xfId="2" applyFont="1" applyFill="1"/>
    <xf numFmtId="0" fontId="33" fillId="0" borderId="0" xfId="2" quotePrefix="1" applyFont="1" applyFill="1" applyBorder="1" applyAlignment="1">
      <alignment horizontal="left"/>
    </xf>
    <xf numFmtId="173" fontId="0" fillId="0" borderId="0" xfId="15" applyNumberFormat="1" applyFont="1"/>
    <xf numFmtId="0" fontId="0" fillId="0" borderId="2" xfId="0" applyBorder="1"/>
    <xf numFmtId="0" fontId="35" fillId="0" borderId="0" xfId="0" applyFont="1" applyBorder="1"/>
    <xf numFmtId="49" fontId="36" fillId="0" borderId="0" xfId="2" applyNumberFormat="1" applyFont="1" applyFill="1" applyBorder="1" applyAlignment="1">
      <alignment vertical="center"/>
    </xf>
    <xf numFmtId="0" fontId="31" fillId="0" borderId="0" xfId="0" applyFont="1"/>
    <xf numFmtId="168" fontId="36" fillId="0" borderId="0" xfId="2" applyNumberFormat="1" applyFont="1" applyFill="1" applyAlignment="1">
      <alignment vertical="center"/>
    </xf>
    <xf numFmtId="0" fontId="32" fillId="0" borderId="0" xfId="0" applyFont="1"/>
    <xf numFmtId="170" fontId="36" fillId="0" borderId="0" xfId="2" applyNumberFormat="1" applyFont="1" applyFill="1" applyAlignment="1">
      <alignment vertical="center"/>
    </xf>
    <xf numFmtId="168" fontId="33" fillId="0" borderId="0" xfId="2" applyNumberFormat="1" applyFont="1" applyFill="1" applyAlignment="1">
      <alignment vertical="center"/>
    </xf>
    <xf numFmtId="49" fontId="33" fillId="0" borderId="0" xfId="2" applyNumberFormat="1" applyFont="1" applyFill="1" applyAlignment="1">
      <alignment vertical="center"/>
    </xf>
    <xf numFmtId="170" fontId="33" fillId="0" borderId="0" xfId="2" applyNumberFormat="1" applyFont="1" applyFill="1" applyAlignment="1">
      <alignment vertical="center"/>
    </xf>
    <xf numFmtId="49" fontId="33" fillId="0" borderId="0" xfId="2" applyNumberFormat="1" applyFont="1" applyFill="1" applyAlignment="1"/>
    <xf numFmtId="49" fontId="33" fillId="0" borderId="0" xfId="2" quotePrefix="1" applyNumberFormat="1" applyFont="1" applyFill="1" applyAlignment="1">
      <alignment vertical="center"/>
    </xf>
    <xf numFmtId="168" fontId="33" fillId="0" borderId="0" xfId="2" applyNumberFormat="1" applyFont="1" applyFill="1" applyBorder="1" applyAlignment="1">
      <alignment horizontal="center"/>
    </xf>
    <xf numFmtId="170" fontId="33" fillId="0" borderId="0" xfId="2" applyNumberFormat="1" applyFont="1" applyFill="1" applyBorder="1" applyAlignment="1">
      <alignment horizontal="center"/>
    </xf>
    <xf numFmtId="49" fontId="33" fillId="0" borderId="0" xfId="2" applyNumberFormat="1" applyFont="1" applyFill="1" applyBorder="1" applyAlignment="1">
      <alignment vertical="center" wrapText="1"/>
    </xf>
    <xf numFmtId="168" fontId="33" fillId="0" borderId="0" xfId="4" applyNumberFormat="1" applyFont="1" applyFill="1" applyBorder="1" applyAlignment="1">
      <alignment vertical="center"/>
    </xf>
    <xf numFmtId="170" fontId="33" fillId="0" borderId="0" xfId="4" applyNumberFormat="1" applyFont="1" applyFill="1" applyBorder="1" applyAlignment="1">
      <alignment vertical="center"/>
    </xf>
    <xf numFmtId="49" fontId="36" fillId="0" borderId="0" xfId="2" applyNumberFormat="1" applyFont="1" applyFill="1" applyAlignment="1">
      <alignment vertical="center"/>
    </xf>
    <xf numFmtId="0" fontId="33" fillId="0" borderId="0" xfId="2" applyFont="1" applyFill="1" applyBorder="1" applyAlignment="1">
      <alignment horizontal="center"/>
    </xf>
    <xf numFmtId="0" fontId="33" fillId="0" borderId="1" xfId="2" applyFont="1" applyFill="1" applyBorder="1" applyAlignment="1"/>
    <xf numFmtId="9" fontId="33" fillId="0" borderId="3" xfId="5" applyFont="1" applyFill="1" applyBorder="1" applyAlignment="1">
      <alignment horizontal="center" vertical="center" wrapText="1"/>
    </xf>
    <xf numFmtId="9" fontId="33" fillId="0" borderId="2" xfId="5" applyFont="1" applyFill="1" applyBorder="1" applyAlignment="1">
      <alignment horizontal="center" vertical="center" wrapText="1"/>
    </xf>
    <xf numFmtId="49" fontId="33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38" fillId="0" borderId="0" xfId="0" applyFont="1"/>
    <xf numFmtId="170" fontId="39" fillId="0" borderId="0" xfId="2" applyNumberFormat="1" applyFont="1" applyFill="1" applyBorder="1" applyAlignment="1">
      <alignment horizontal="center"/>
    </xf>
    <xf numFmtId="170" fontId="39" fillId="0" borderId="0" xfId="2" applyNumberFormat="1" applyFont="1" applyFill="1" applyBorder="1" applyAlignment="1">
      <alignment vertical="center" wrapText="1"/>
    </xf>
    <xf numFmtId="170" fontId="0" fillId="0" borderId="0" xfId="0" applyNumberFormat="1"/>
    <xf numFmtId="170" fontId="33" fillId="0" borderId="0" xfId="2" applyNumberFormat="1" applyFont="1" applyFill="1" applyBorder="1" applyAlignment="1">
      <alignment horizontal="right" vertical="center" wrapText="1"/>
    </xf>
    <xf numFmtId="49" fontId="33" fillId="0" borderId="0" xfId="2" applyNumberFormat="1" applyFont="1" applyFill="1" applyBorder="1" applyAlignment="1">
      <alignment vertical="center"/>
    </xf>
    <xf numFmtId="3" fontId="7" fillId="0" borderId="0" xfId="14" applyNumberFormat="1" applyFont="1"/>
    <xf numFmtId="3" fontId="7" fillId="0" borderId="0" xfId="14" applyNumberFormat="1" applyFont="1" applyBorder="1"/>
    <xf numFmtId="3" fontId="7" fillId="0" borderId="0" xfId="14" applyNumberFormat="1" applyFont="1" applyFill="1" applyBorder="1"/>
    <xf numFmtId="3" fontId="7" fillId="0" borderId="0" xfId="20" applyNumberFormat="1" applyFont="1" applyFill="1" applyBorder="1" applyAlignment="1" applyProtection="1">
      <alignment horizontal="right" wrapText="1"/>
    </xf>
    <xf numFmtId="3" fontId="7" fillId="0" borderId="0" xfId="20" applyNumberFormat="1" applyFont="1" applyFill="1" applyBorder="1" applyAlignment="1">
      <alignment horizontal="right" wrapText="1"/>
    </xf>
    <xf numFmtId="49" fontId="34" fillId="0" borderId="0" xfId="2" applyNumberFormat="1" applyFont="1" applyFill="1" applyBorder="1" applyAlignment="1">
      <alignment vertical="center"/>
    </xf>
    <xf numFmtId="168" fontId="34" fillId="0" borderId="0" xfId="2" applyNumberFormat="1" applyFont="1" applyFill="1" applyBorder="1" applyAlignment="1">
      <alignment vertical="center"/>
    </xf>
    <xf numFmtId="167" fontId="34" fillId="0" borderId="0" xfId="2" applyNumberFormat="1" applyFont="1" applyFill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167" fontId="12" fillId="0" borderId="0" xfId="0" applyNumberFormat="1" applyFont="1" applyBorder="1"/>
    <xf numFmtId="178" fontId="15" fillId="0" borderId="0" xfId="0" applyNumberFormat="1" applyFont="1" applyBorder="1"/>
    <xf numFmtId="0" fontId="7" fillId="0" borderId="0" xfId="17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49" fontId="7" fillId="0" borderId="0" xfId="2" applyNumberFormat="1" applyFont="1" applyFill="1" applyBorder="1" applyAlignment="1">
      <alignment horizontal="left" wrapText="1"/>
    </xf>
    <xf numFmtId="49" fontId="7" fillId="0" borderId="2" xfId="2" applyNumberFormat="1" applyFont="1" applyFill="1" applyBorder="1" applyAlignment="1">
      <alignment horizontal="left" wrapText="1"/>
    </xf>
    <xf numFmtId="49" fontId="7" fillId="0" borderId="3" xfId="2" applyNumberFormat="1" applyFont="1" applyFill="1" applyBorder="1" applyAlignment="1">
      <alignment horizontal="center" wrapText="1"/>
    </xf>
    <xf numFmtId="0" fontId="7" fillId="0" borderId="3" xfId="19" applyFont="1" applyBorder="1" applyAlignment="1">
      <alignment horizontal="center" wrapText="1"/>
    </xf>
    <xf numFmtId="0" fontId="7" fillId="0" borderId="0" xfId="19" applyFont="1" applyBorder="1" applyAlignment="1">
      <alignment horizontal="left"/>
    </xf>
    <xf numFmtId="0" fontId="7" fillId="0" borderId="3" xfId="19" applyFont="1" applyBorder="1" applyAlignment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33" fillId="0" borderId="3" xfId="2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 wrapText="1"/>
    </xf>
    <xf numFmtId="178" fontId="8" fillId="0" borderId="0" xfId="0" applyNumberFormat="1" applyFont="1" applyAlignment="1">
      <alignment horizontal="right"/>
    </xf>
    <xf numFmtId="178" fontId="8" fillId="0" borderId="0" xfId="0" applyNumberFormat="1" applyFont="1" applyBorder="1" applyAlignment="1">
      <alignment horizontal="right"/>
    </xf>
    <xf numFmtId="178" fontId="8" fillId="0" borderId="0" xfId="0" applyNumberFormat="1" applyFont="1" applyFill="1" applyBorder="1" applyAlignment="1">
      <alignment horizontal="right"/>
    </xf>
    <xf numFmtId="0" fontId="8" fillId="0" borderId="0" xfId="19" applyFont="1" applyFill="1" applyBorder="1" applyAlignment="1">
      <alignment horizontal="right"/>
    </xf>
    <xf numFmtId="166" fontId="8" fillId="0" borderId="0" xfId="19" applyNumberFormat="1" applyFont="1" applyFill="1" applyBorder="1" applyAlignment="1"/>
    <xf numFmtId="0" fontId="8" fillId="0" borderId="0" xfId="19" applyFont="1" applyFill="1" applyBorder="1" applyAlignment="1"/>
    <xf numFmtId="166" fontId="8" fillId="0" borderId="0" xfId="19" applyNumberFormat="1" applyFont="1" applyFill="1" applyBorder="1" applyAlignment="1">
      <alignment horizontal="right"/>
    </xf>
    <xf numFmtId="3" fontId="7" fillId="0" borderId="0" xfId="0" applyNumberFormat="1" applyFont="1"/>
    <xf numFmtId="0" fontId="7" fillId="0" borderId="0" xfId="17" applyFont="1" applyBorder="1" applyAlignment="1">
      <alignment horizontal="center"/>
    </xf>
    <xf numFmtId="172" fontId="7" fillId="0" borderId="3" xfId="17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9" fillId="5" borderId="6" xfId="1" applyFont="1" applyFill="1" applyBorder="1" applyAlignment="1">
      <alignment horizontal="right" vertical="center" wrapText="1"/>
    </xf>
    <xf numFmtId="0" fontId="19" fillId="5" borderId="5" xfId="1" applyFont="1" applyFill="1" applyBorder="1" applyAlignment="1">
      <alignment horizontal="right" vertical="center" wrapText="1"/>
    </xf>
    <xf numFmtId="0" fontId="19" fillId="6" borderId="6" xfId="1" applyFont="1" applyFill="1" applyBorder="1" applyAlignment="1">
      <alignment horizontal="right" vertical="top" wrapText="1"/>
    </xf>
    <xf numFmtId="0" fontId="19" fillId="6" borderId="5" xfId="1" applyFont="1" applyFill="1" applyBorder="1" applyAlignment="1">
      <alignment horizontal="right" vertical="top" wrapText="1"/>
    </xf>
    <xf numFmtId="0" fontId="17" fillId="6" borderId="6" xfId="1" applyFont="1" applyFill="1" applyBorder="1" applyAlignment="1">
      <alignment vertical="top" wrapText="1"/>
    </xf>
    <xf numFmtId="0" fontId="17" fillId="6" borderId="7" xfId="1" applyFont="1" applyFill="1" applyBorder="1" applyAlignment="1">
      <alignment vertical="top" wrapText="1"/>
    </xf>
    <xf numFmtId="0" fontId="17" fillId="6" borderId="5" xfId="1" applyFont="1" applyFill="1" applyBorder="1" applyAlignment="1">
      <alignment vertical="top" wrapText="1"/>
    </xf>
    <xf numFmtId="171" fontId="7" fillId="0" borderId="0" xfId="8" applyFont="1" applyAlignment="1">
      <alignment horizontal="left" wrapText="1"/>
    </xf>
    <xf numFmtId="1" fontId="7" fillId="0" borderId="0" xfId="10" applyNumberFormat="1" applyFont="1" applyBorder="1" applyAlignment="1">
      <alignment horizontal="left" vertical="center" wrapText="1"/>
    </xf>
    <xf numFmtId="0" fontId="7" fillId="0" borderId="3" xfId="6" applyFont="1" applyBorder="1" applyAlignment="1">
      <alignment horizontal="center" wrapText="1"/>
    </xf>
    <xf numFmtId="0" fontId="8" fillId="0" borderId="1" xfId="6" applyFont="1" applyBorder="1" applyAlignment="1">
      <alignment horizontal="center"/>
    </xf>
    <xf numFmtId="0" fontId="7" fillId="0" borderId="1" xfId="6" applyFont="1" applyBorder="1" applyAlignment="1">
      <alignment horizontal="left"/>
    </xf>
    <xf numFmtId="0" fontId="7" fillId="0" borderId="2" xfId="6" applyFont="1" applyBorder="1" applyAlignment="1">
      <alignment horizontal="left"/>
    </xf>
    <xf numFmtId="0" fontId="7" fillId="0" borderId="3" xfId="6" applyFont="1" applyBorder="1" applyAlignment="1">
      <alignment horizontal="center"/>
    </xf>
    <xf numFmtId="0" fontId="7" fillId="0" borderId="0" xfId="2" applyFont="1" applyFill="1" applyAlignment="1">
      <alignment horizontal="left" wrapText="1"/>
    </xf>
    <xf numFmtId="0" fontId="7" fillId="0" borderId="0" xfId="2" quotePrefix="1" applyFont="1" applyFill="1" applyAlignment="1">
      <alignment horizontal="left" wrapText="1"/>
    </xf>
    <xf numFmtId="49" fontId="7" fillId="0" borderId="0" xfId="2" applyNumberFormat="1" applyFont="1" applyFill="1" applyBorder="1" applyAlignment="1">
      <alignment horizontal="left" wrapText="1"/>
    </xf>
    <xf numFmtId="49" fontId="7" fillId="0" borderId="2" xfId="2" applyNumberFormat="1" applyFont="1" applyFill="1" applyBorder="1" applyAlignment="1">
      <alignment horizontal="left" wrapText="1"/>
    </xf>
    <xf numFmtId="49" fontId="7" fillId="0" borderId="0" xfId="2" applyNumberFormat="1" applyFont="1" applyFill="1" applyBorder="1" applyAlignment="1">
      <alignment horizontal="center" vertical="center" wrapText="1"/>
    </xf>
    <xf numFmtId="170" fontId="7" fillId="0" borderId="0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wrapText="1"/>
    </xf>
    <xf numFmtId="0" fontId="7" fillId="0" borderId="0" xfId="19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7" fillId="0" borderId="3" xfId="19" applyFont="1" applyBorder="1" applyAlignment="1">
      <alignment horizontal="center" wrapText="1"/>
    </xf>
    <xf numFmtId="0" fontId="7" fillId="0" borderId="0" xfId="19" applyFont="1" applyBorder="1" applyAlignment="1">
      <alignment horizontal="left"/>
    </xf>
    <xf numFmtId="0" fontId="7" fillId="0" borderId="3" xfId="19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49" fontId="33" fillId="0" borderId="0" xfId="2" applyNumberFormat="1" applyFont="1" applyFill="1" applyBorder="1" applyAlignment="1">
      <alignment horizontal="center" vertical="center" wrapText="1"/>
    </xf>
    <xf numFmtId="170" fontId="33" fillId="0" borderId="0" xfId="2" applyNumberFormat="1" applyFont="1" applyFill="1" applyBorder="1" applyAlignment="1">
      <alignment horizontal="center" vertical="center" wrapText="1"/>
    </xf>
    <xf numFmtId="168" fontId="33" fillId="0" borderId="0" xfId="2" applyNumberFormat="1" applyFont="1" applyFill="1" applyAlignment="1">
      <alignment horizontal="center" vertical="center"/>
    </xf>
    <xf numFmtId="0" fontId="33" fillId="0" borderId="3" xfId="2" applyFont="1" applyFill="1" applyBorder="1" applyAlignment="1">
      <alignment horizontal="center" vertical="center" wrapText="1"/>
    </xf>
    <xf numFmtId="49" fontId="33" fillId="0" borderId="3" xfId="2" applyNumberFormat="1" applyFont="1" applyFill="1" applyBorder="1" applyAlignment="1">
      <alignment horizontal="center" vertical="center" wrapText="1"/>
    </xf>
  </cellXfs>
  <cellStyles count="21">
    <cellStyle name="Migliaia" xfId="14" builtinId="3"/>
    <cellStyle name="Migliaia [0]" xfId="18" builtinId="6"/>
    <cellStyle name="Migliaia [0] 2" xfId="9" xr:uid="{00000000-0005-0000-0000-000002000000}"/>
    <cellStyle name="Migliaia [0] 3" xfId="11" xr:uid="{00000000-0005-0000-0000-000003000000}"/>
    <cellStyle name="Migliaia 2" xfId="3" xr:uid="{00000000-0005-0000-0000-000004000000}"/>
    <cellStyle name="Migliaia 3" xfId="4" xr:uid="{00000000-0005-0000-0000-000005000000}"/>
    <cellStyle name="Migliaia 4" xfId="7" xr:uid="{00000000-0005-0000-0000-000006000000}"/>
    <cellStyle name="Normale" xfId="0" builtinId="0"/>
    <cellStyle name="Normale 2" xfId="1" xr:uid="{00000000-0005-0000-0000-000008000000}"/>
    <cellStyle name="Normale 2 2" xfId="2" xr:uid="{00000000-0005-0000-0000-000009000000}"/>
    <cellStyle name="Normale 3" xfId="6" xr:uid="{00000000-0005-0000-0000-00000A000000}"/>
    <cellStyle name="Normale 4" xfId="12" xr:uid="{00000000-0005-0000-0000-00000B000000}"/>
    <cellStyle name="Normale 5" xfId="13" xr:uid="{00000000-0005-0000-0000-00000C000000}"/>
    <cellStyle name="Normale 9" xfId="10" xr:uid="{00000000-0005-0000-0000-00000D000000}"/>
    <cellStyle name="Normale_02 cap 12 Il capitale umano in agricoltura" xfId="17" xr:uid="{00000000-0005-0000-0000-00000E000000}"/>
    <cellStyle name="Normale_04 cap  Il credito e gli investimenti" xfId="19" xr:uid="{00000000-0005-0000-0000-00000F000000}"/>
    <cellStyle name="Normale_credito" xfId="16" xr:uid="{00000000-0005-0000-0000-000010000000}"/>
    <cellStyle name="Normale_MF_Regione 1960-2009 (mar 2011)" xfId="8" xr:uid="{00000000-0005-0000-0000-000011000000}"/>
    <cellStyle name="Nuovo" xfId="20" xr:uid="{00000000-0005-0000-0000-000012000000}"/>
    <cellStyle name="Percentuale" xfId="15" builtinId="5"/>
    <cellStyle name="Percentuale 2" xfId="5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3.1'!$C$20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'Fig 3.1'!$D$19:$L$19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'Fig 3.1'!$D$20:$L$20</c:f>
              <c:numCache>
                <c:formatCode>0.0</c:formatCode>
                <c:ptCount val="9"/>
                <c:pt idx="0">
                  <c:v>5.975596049285584</c:v>
                </c:pt>
                <c:pt idx="1">
                  <c:v>8.0223076638427955</c:v>
                </c:pt>
                <c:pt idx="2">
                  <c:v>8.9850839433036729</c:v>
                </c:pt>
                <c:pt idx="3">
                  <c:v>10.905587483306547</c:v>
                </c:pt>
                <c:pt idx="4">
                  <c:v>12.242689100637286</c:v>
                </c:pt>
                <c:pt idx="5">
                  <c:v>12.675028843001476</c:v>
                </c:pt>
                <c:pt idx="6">
                  <c:v>14.198248717582304</c:v>
                </c:pt>
                <c:pt idx="7">
                  <c:v>15.750794931422332</c:v>
                </c:pt>
                <c:pt idx="8">
                  <c:v>16.620361990950229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F-4D69-A5F5-14144C1F6612}"/>
            </c:ext>
          </c:extLst>
        </c:ser>
        <c:ser>
          <c:idx val="1"/>
          <c:order val="1"/>
          <c:tx>
            <c:strRef>
              <c:f>'Fig 3.1'!$C$21</c:f>
              <c:strCache>
                <c:ptCount val="1"/>
                <c:pt idx="0">
                  <c:v>Totale economia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'Fig 3.1'!$D$19:$L$19</c:f>
              <c:numCache>
                <c:formatCode>General</c:formatCod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</c:numCache>
            </c:numRef>
          </c:cat>
          <c:val>
            <c:numRef>
              <c:f>'Fig 3.1'!$D$21:$L$21</c:f>
              <c:numCache>
                <c:formatCode>0.0</c:formatCode>
                <c:ptCount val="9"/>
                <c:pt idx="0">
                  <c:v>7.3194652588172326</c:v>
                </c:pt>
                <c:pt idx="1">
                  <c:v>7.8867449694736065</c:v>
                </c:pt>
                <c:pt idx="2">
                  <c:v>8.4879365972690461</c:v>
                </c:pt>
                <c:pt idx="3">
                  <c:v>8.9845255233105732</c:v>
                </c:pt>
                <c:pt idx="4">
                  <c:v>9.3494580844759554</c:v>
                </c:pt>
                <c:pt idx="5">
                  <c:v>9.8368200676549709</c:v>
                </c:pt>
                <c:pt idx="6">
                  <c:v>10.297268938162478</c:v>
                </c:pt>
                <c:pt idx="7">
                  <c:v>10.501183787776345</c:v>
                </c:pt>
                <c:pt idx="8">
                  <c:v>10.549842212603853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4F-4D69-A5F5-14144C1F6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047168"/>
        <c:axId val="103048704"/>
      </c:barChart>
      <c:catAx>
        <c:axId val="10304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48704"/>
        <c:crosses val="autoZero"/>
        <c:auto val="1"/>
        <c:lblAlgn val="ctr"/>
        <c:lblOffset val="100"/>
        <c:noMultiLvlLbl val="0"/>
      </c:catAx>
      <c:valAx>
        <c:axId val="10304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04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155168671676066E-2"/>
          <c:y val="0.10431791650646113"/>
          <c:w val="0.89955480477552996"/>
          <c:h val="0.77936316833588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3.2'!$A$14</c:f>
              <c:strCache>
                <c:ptCount val="1"/>
                <c:pt idx="0">
                  <c:v>Numeri indice correnti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5.5633141862567216E-2"/>
                  <c:y val="-6.706107489061466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correnti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C6E-46A3-9123-F340C57A999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 3.2'!$C$13:$X$13</c:f>
              <c:numCache>
                <c:formatCode>0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2006.03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xVal>
          <c:yVal>
            <c:numRef>
              <c:f>'Fig 3.2'!$C$14:$X$14</c:f>
              <c:numCache>
                <c:formatCode>0</c:formatCode>
                <c:ptCount val="22"/>
                <c:pt idx="0">
                  <c:v>85.217807024940043</c:v>
                </c:pt>
                <c:pt idx="1">
                  <c:v>87.509362377318197</c:v>
                </c:pt>
                <c:pt idx="2">
                  <c:v>90.283812111037363</c:v>
                </c:pt>
                <c:pt idx="3">
                  <c:v>93.814063130509126</c:v>
                </c:pt>
                <c:pt idx="4">
                  <c:v>96.344592277782752</c:v>
                </c:pt>
                <c:pt idx="5">
                  <c:v>100</c:v>
                </c:pt>
                <c:pt idx="6">
                  <c:v>105.0944189752644</c:v>
                </c:pt>
                <c:pt idx="7">
                  <c:v>109.48619661036696</c:v>
                </c:pt>
                <c:pt idx="8">
                  <c:v>113.48720497637707</c:v>
                </c:pt>
                <c:pt idx="9">
                  <c:v>116.20013955180906</c:v>
                </c:pt>
                <c:pt idx="10">
                  <c:v>116.32691476855098</c:v>
                </c:pt>
                <c:pt idx="11">
                  <c:v>117.30195879367979</c:v>
                </c:pt>
                <c:pt idx="12">
                  <c:v>119.56371638251488</c:v>
                </c:pt>
                <c:pt idx="13">
                  <c:v>120.64285091849926</c:v>
                </c:pt>
                <c:pt idx="14">
                  <c:v>120.70102372244909</c:v>
                </c:pt>
                <c:pt idx="15">
                  <c:v>121.58846113401454</c:v>
                </c:pt>
                <c:pt idx="16">
                  <c:v>122.18700575430559</c:v>
                </c:pt>
                <c:pt idx="17">
                  <c:v>121.92891399638216</c:v>
                </c:pt>
                <c:pt idx="18">
                  <c:v>121.43309307871476</c:v>
                </c:pt>
                <c:pt idx="19">
                  <c:v>120.69377734981559</c:v>
                </c:pt>
                <c:pt idx="20">
                  <c:v>119.71031168285687</c:v>
                </c:pt>
                <c:pt idx="21" formatCode="0.0">
                  <c:v>119.53254669203028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6E-46A3-9123-F340C57A999C}"/>
            </c:ext>
          </c:extLst>
        </c:ser>
        <c:ser>
          <c:idx val="1"/>
          <c:order val="1"/>
          <c:tx>
            <c:strRef>
              <c:f>'Fig 3.2'!$A$15</c:f>
              <c:strCache>
                <c:ptCount val="1"/>
                <c:pt idx="0">
                  <c:v>Numeri indice reali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8.3043814101647156E-2"/>
                  <c:y val="6.124255139450643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deflazionati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C6E-46A3-9123-F340C57A999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 3.2'!$C$13:$X$13</c:f>
              <c:numCache>
                <c:formatCode>0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2006.03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xVal>
          <c:yVal>
            <c:numRef>
              <c:f>'Fig 3.2'!$C$15:$X$15</c:f>
              <c:numCache>
                <c:formatCode>0</c:formatCode>
                <c:ptCount val="22"/>
                <c:pt idx="0">
                  <c:v>96.118913962746717</c:v>
                </c:pt>
                <c:pt idx="1">
                  <c:v>94.907313738053432</c:v>
                </c:pt>
                <c:pt idx="2">
                  <c:v>95.996384896645083</c:v>
                </c:pt>
                <c:pt idx="3">
                  <c:v>97.794124758820956</c:v>
                </c:pt>
                <c:pt idx="4">
                  <c:v>98.753207084727322</c:v>
                </c:pt>
                <c:pt idx="5">
                  <c:v>100</c:v>
                </c:pt>
                <c:pt idx="6">
                  <c:v>102.33146930405491</c:v>
                </c:pt>
                <c:pt idx="7">
                  <c:v>104.00759646649438</c:v>
                </c:pt>
                <c:pt idx="8">
                  <c:v>104.97409701183638</c:v>
                </c:pt>
                <c:pt idx="9">
                  <c:v>105.1697886697884</c:v>
                </c:pt>
                <c:pt idx="10">
                  <c:v>103.32142266109503</c:v>
                </c:pt>
                <c:pt idx="11">
                  <c:v>102.0445206320215</c:v>
                </c:pt>
                <c:pt idx="12">
                  <c:v>102.17297833379718</c:v>
                </c:pt>
                <c:pt idx="13">
                  <c:v>99.801695050347959</c:v>
                </c:pt>
                <c:pt idx="14">
                  <c:v>99.057359575962806</c:v>
                </c:pt>
                <c:pt idx="15">
                  <c:v>98.31099997155124</c:v>
                </c:pt>
                <c:pt idx="16">
                  <c:v>96.10404321272199</c:v>
                </c:pt>
                <c:pt idx="17">
                  <c:v>93.093744053509738</c:v>
                </c:pt>
                <c:pt idx="18">
                  <c:v>91.590836100943918</c:v>
                </c:pt>
                <c:pt idx="19">
                  <c:v>90.86368586312247</c:v>
                </c:pt>
                <c:pt idx="20">
                  <c:v>90.039453206246009</c:v>
                </c:pt>
                <c:pt idx="21">
                  <c:v>89.995743989081504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6E-46A3-9123-F340C57A9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34944"/>
        <c:axId val="103236736"/>
      </c:scatterChart>
      <c:valAx>
        <c:axId val="103234944"/>
        <c:scaling>
          <c:orientation val="minMax"/>
          <c:max val="2016"/>
          <c:min val="199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2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36736"/>
        <c:crosses val="autoZero"/>
        <c:crossBetween val="midCat"/>
        <c:majorUnit val="1"/>
      </c:valAx>
      <c:valAx>
        <c:axId val="103236736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2349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23244290725399E-2"/>
          <c:y val="3.8853962152368797E-2"/>
          <c:w val="0.87791694262516262"/>
          <c:h val="0.80855353710707423"/>
        </c:manualLayout>
      </c:layout>
      <c:lineChart>
        <c:grouping val="standard"/>
        <c:varyColors val="0"/>
        <c:ser>
          <c:idx val="0"/>
          <c:order val="0"/>
          <c:tx>
            <c:strRef>
              <c:f>'fig 3.3'!$C$2</c:f>
              <c:strCache>
                <c:ptCount val="1"/>
                <c:pt idx="0">
                  <c:v>Sementi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64-4A60-89C0-5C49052DA4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64-4A60-89C0-5C49052DA4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64-4A60-89C0-5C49052DA4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64-4A60-89C0-5C49052DA4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64-4A60-89C0-5C49052DA4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64-4A60-89C0-5C49052DA4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64-4A60-89C0-5C49052DA4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64-4A60-89C0-5C49052DA4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E64-4A60-89C0-5C49052DA4C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64-4A60-89C0-5C49052DA4C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E64-4A60-89C0-5C49052DA4C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64-4A60-89C0-5C49052DA4C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E64-4A60-89C0-5C49052DA4C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64-4A60-89C0-5C49052DA4C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E64-4A60-89C0-5C49052DA4C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E64-4A60-89C0-5C49052DA4C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E64-4A60-89C0-5C49052DA4C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E64-4A60-89C0-5C49052DA4C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E64-4A60-89C0-5C49052DA4C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E64-4A60-89C0-5C49052DA4C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E64-4A60-89C0-5C49052DA4C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E64-4A60-89C0-5C49052DA4C7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E64-4A60-89C0-5C49052DA4C7}"/>
                </c:ext>
              </c:extLst>
            </c:dLbl>
            <c:dLbl>
              <c:idx val="23"/>
              <c:layout>
                <c:manualLayout>
                  <c:x val="-5.9813084112149646E-2"/>
                  <c:y val="-3.84951881014873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E64-4A60-89C0-5C49052DA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'fig 3.3'!$A$3:$B$26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'fig 3.3'!$C$3:$C$26</c:f>
              <c:numCache>
                <c:formatCode>0.0</c:formatCode>
                <c:ptCount val="24"/>
                <c:pt idx="0">
                  <c:v>121.5</c:v>
                </c:pt>
                <c:pt idx="1">
                  <c:v>121.6</c:v>
                </c:pt>
                <c:pt idx="2">
                  <c:v>121.6</c:v>
                </c:pt>
                <c:pt idx="3">
                  <c:v>121.9</c:v>
                </c:pt>
                <c:pt idx="4">
                  <c:v>122.1</c:v>
                </c:pt>
                <c:pt idx="5">
                  <c:v>122.3</c:v>
                </c:pt>
                <c:pt idx="6">
                  <c:v>122.4</c:v>
                </c:pt>
                <c:pt idx="7">
                  <c:v>122.4</c:v>
                </c:pt>
                <c:pt idx="8">
                  <c:v>122.5</c:v>
                </c:pt>
                <c:pt idx="9">
                  <c:v>122.1</c:v>
                </c:pt>
                <c:pt idx="10">
                  <c:v>125.7</c:v>
                </c:pt>
                <c:pt idx="11">
                  <c:v>125.9</c:v>
                </c:pt>
                <c:pt idx="12">
                  <c:v>125.6</c:v>
                </c:pt>
                <c:pt idx="13">
                  <c:v>125.4</c:v>
                </c:pt>
                <c:pt idx="14">
                  <c:v>125.6</c:v>
                </c:pt>
                <c:pt idx="15">
                  <c:v>125.8</c:v>
                </c:pt>
                <c:pt idx="16">
                  <c:v>125.8</c:v>
                </c:pt>
                <c:pt idx="17">
                  <c:v>125.9</c:v>
                </c:pt>
                <c:pt idx="18">
                  <c:v>126</c:v>
                </c:pt>
                <c:pt idx="19">
                  <c:v>125.9</c:v>
                </c:pt>
                <c:pt idx="20">
                  <c:v>125.2</c:v>
                </c:pt>
                <c:pt idx="21">
                  <c:v>121.7</c:v>
                </c:pt>
                <c:pt idx="22">
                  <c:v>121.8</c:v>
                </c:pt>
                <c:pt idx="23">
                  <c:v>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E64-4A60-89C0-5C49052DA4C7}"/>
            </c:ext>
          </c:extLst>
        </c:ser>
        <c:ser>
          <c:idx val="1"/>
          <c:order val="1"/>
          <c:tx>
            <c:strRef>
              <c:f>'fig 3.3'!$D$2</c:f>
              <c:strCache>
                <c:ptCount val="1"/>
                <c:pt idx="0">
                  <c:v>Fertilizzanti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lgDashDot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E64-4A60-89C0-5C49052DA4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E64-4A60-89C0-5C49052DA4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E64-4A60-89C0-5C49052DA4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E64-4A60-89C0-5C49052DA4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E64-4A60-89C0-5C49052DA4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E64-4A60-89C0-5C49052DA4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E64-4A60-89C0-5C49052DA4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E64-4A60-89C0-5C49052DA4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E64-4A60-89C0-5C49052DA4C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E64-4A60-89C0-5C49052DA4C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E64-4A60-89C0-5C49052DA4C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E64-4A60-89C0-5C49052DA4C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E64-4A60-89C0-5C49052DA4C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E64-4A60-89C0-5C49052DA4C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E64-4A60-89C0-5C49052DA4C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E64-4A60-89C0-5C49052DA4C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E64-4A60-89C0-5C49052DA4C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E64-4A60-89C0-5C49052DA4C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E64-4A60-89C0-5C49052DA4C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E64-4A60-89C0-5C49052DA4C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E64-4A60-89C0-5C49052DA4C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E64-4A60-89C0-5C49052DA4C7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E64-4A60-89C0-5C49052DA4C7}"/>
                </c:ext>
              </c:extLst>
            </c:dLbl>
            <c:dLbl>
              <c:idx val="23"/>
              <c:layout>
                <c:manualLayout>
                  <c:x val="-5.7320959695288783E-2"/>
                  <c:y val="-2.65817716181703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E64-4A60-89C0-5C49052DA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'fig 3.3'!$D$3:$D$26</c:f>
              <c:numCache>
                <c:formatCode>0.0</c:formatCode>
                <c:ptCount val="24"/>
                <c:pt idx="0">
                  <c:v>116.9</c:v>
                </c:pt>
                <c:pt idx="1">
                  <c:v>117.7</c:v>
                </c:pt>
                <c:pt idx="2">
                  <c:v>118.8</c:v>
                </c:pt>
                <c:pt idx="3">
                  <c:v>118.2</c:v>
                </c:pt>
                <c:pt idx="4">
                  <c:v>117.9</c:v>
                </c:pt>
                <c:pt idx="5">
                  <c:v>119.2</c:v>
                </c:pt>
                <c:pt idx="6">
                  <c:v>119.2</c:v>
                </c:pt>
                <c:pt idx="7">
                  <c:v>119.1</c:v>
                </c:pt>
                <c:pt idx="8">
                  <c:v>118.8</c:v>
                </c:pt>
                <c:pt idx="9">
                  <c:v>118.3</c:v>
                </c:pt>
                <c:pt idx="10">
                  <c:v>118.1</c:v>
                </c:pt>
                <c:pt idx="11">
                  <c:v>117.9</c:v>
                </c:pt>
                <c:pt idx="12">
                  <c:v>117.1</c:v>
                </c:pt>
                <c:pt idx="13">
                  <c:v>115.2</c:v>
                </c:pt>
                <c:pt idx="14">
                  <c:v>113.8</c:v>
                </c:pt>
                <c:pt idx="15">
                  <c:v>112.2</c:v>
                </c:pt>
                <c:pt idx="16">
                  <c:v>110.9</c:v>
                </c:pt>
                <c:pt idx="17">
                  <c:v>110.4</c:v>
                </c:pt>
                <c:pt idx="18">
                  <c:v>109</c:v>
                </c:pt>
                <c:pt idx="19">
                  <c:v>108.5</c:v>
                </c:pt>
                <c:pt idx="20">
                  <c:v>107.3</c:v>
                </c:pt>
                <c:pt idx="21">
                  <c:v>106.8</c:v>
                </c:pt>
                <c:pt idx="22">
                  <c:v>107.7</c:v>
                </c:pt>
                <c:pt idx="23">
                  <c:v>107.9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AE64-4A60-89C0-5C49052DA4C7}"/>
            </c:ext>
          </c:extLst>
        </c:ser>
        <c:ser>
          <c:idx val="2"/>
          <c:order val="2"/>
          <c:tx>
            <c:strRef>
              <c:f>'fig 3.3'!$E$2</c:f>
              <c:strCache>
                <c:ptCount val="1"/>
                <c:pt idx="0">
                  <c:v>Agrofarmaci</c:v>
                </c:pt>
              </c:strCache>
            </c:strRef>
          </c:tx>
          <c:spPr>
            <a:ln w="19050">
              <a:solidFill>
                <a:schemeClr val="bg1">
                  <a:lumMod val="50000"/>
                </a:schemeClr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E64-4A60-89C0-5C49052DA4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E64-4A60-89C0-5C49052DA4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E64-4A60-89C0-5C49052DA4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E64-4A60-89C0-5C49052DA4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E64-4A60-89C0-5C49052DA4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E64-4A60-89C0-5C49052DA4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AE64-4A60-89C0-5C49052DA4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E64-4A60-89C0-5C49052DA4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AE64-4A60-89C0-5C49052DA4C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E64-4A60-89C0-5C49052DA4C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AE64-4A60-89C0-5C49052DA4C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AE64-4A60-89C0-5C49052DA4C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AE64-4A60-89C0-5C49052DA4C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AE64-4A60-89C0-5C49052DA4C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AE64-4A60-89C0-5C49052DA4C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AE64-4A60-89C0-5C49052DA4C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AE64-4A60-89C0-5C49052DA4C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AE64-4A60-89C0-5C49052DA4C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AE64-4A60-89C0-5C49052DA4C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AE64-4A60-89C0-5C49052DA4C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AE64-4A60-89C0-5C49052DA4C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AE64-4A60-89C0-5C49052DA4C7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AE64-4A60-89C0-5C49052DA4C7}"/>
                </c:ext>
              </c:extLst>
            </c:dLbl>
            <c:dLbl>
              <c:idx val="23"/>
              <c:layout>
                <c:manualLayout>
                  <c:x val="-5.9813084112149646E-2"/>
                  <c:y val="-3.849518810148731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AE64-4A60-89C0-5C49052DA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'fig 3.3'!$E$3:$E$26</c:f>
              <c:numCache>
                <c:formatCode>0.0</c:formatCode>
                <c:ptCount val="24"/>
                <c:pt idx="0">
                  <c:v>111.6</c:v>
                </c:pt>
                <c:pt idx="1">
                  <c:v>111.8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112.2</c:v>
                </c:pt>
                <c:pt idx="7">
                  <c:v>112.1</c:v>
                </c:pt>
                <c:pt idx="8">
                  <c:v>112.1</c:v>
                </c:pt>
                <c:pt idx="9">
                  <c:v>112.1</c:v>
                </c:pt>
                <c:pt idx="10">
                  <c:v>112</c:v>
                </c:pt>
                <c:pt idx="11">
                  <c:v>112</c:v>
                </c:pt>
                <c:pt idx="12">
                  <c:v>113.2</c:v>
                </c:pt>
                <c:pt idx="13">
                  <c:v>113.4</c:v>
                </c:pt>
                <c:pt idx="14">
                  <c:v>114.9</c:v>
                </c:pt>
                <c:pt idx="15">
                  <c:v>115.4</c:v>
                </c:pt>
                <c:pt idx="16">
                  <c:v>115.2</c:v>
                </c:pt>
                <c:pt idx="17">
                  <c:v>115.3</c:v>
                </c:pt>
                <c:pt idx="18">
                  <c:v>115.3</c:v>
                </c:pt>
                <c:pt idx="19">
                  <c:v>115.3</c:v>
                </c:pt>
                <c:pt idx="20">
                  <c:v>115.2</c:v>
                </c:pt>
                <c:pt idx="21">
                  <c:v>115.2</c:v>
                </c:pt>
                <c:pt idx="22">
                  <c:v>115</c:v>
                </c:pt>
                <c:pt idx="23">
                  <c:v>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AE64-4A60-89C0-5C49052DA4C7}"/>
            </c:ext>
          </c:extLst>
        </c:ser>
        <c:ser>
          <c:idx val="3"/>
          <c:order val="3"/>
          <c:tx>
            <c:strRef>
              <c:f>'fig 3.3'!$F$2</c:f>
              <c:strCache>
                <c:ptCount val="1"/>
                <c:pt idx="0">
                  <c:v>Mangimi</c:v>
                </c:pt>
              </c:strCache>
            </c:strRef>
          </c:tx>
          <c:spPr>
            <a:ln w="19050" cmpd="sng">
              <a:solidFill>
                <a:schemeClr val="bg1">
                  <a:lumMod val="50000"/>
                </a:schemeClr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AE64-4A60-89C0-5C49052DA4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AE64-4A60-89C0-5C49052DA4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AE64-4A60-89C0-5C49052DA4C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AE64-4A60-89C0-5C49052DA4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AE64-4A60-89C0-5C49052DA4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AE64-4A60-89C0-5C49052DA4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AE64-4A60-89C0-5C49052DA4C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AE64-4A60-89C0-5C49052DA4C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AE64-4A60-89C0-5C49052DA4C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AE64-4A60-89C0-5C49052DA4C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AE64-4A60-89C0-5C49052DA4C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AE64-4A60-89C0-5C49052DA4C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AE64-4A60-89C0-5C49052DA4C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AE64-4A60-89C0-5C49052DA4C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AE64-4A60-89C0-5C49052DA4C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AE64-4A60-89C0-5C49052DA4C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AE64-4A60-89C0-5C49052DA4C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AE64-4A60-89C0-5C49052DA4C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AE64-4A60-89C0-5C49052DA4C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AE64-4A60-89C0-5C49052DA4C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AE64-4A60-89C0-5C49052DA4C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AE64-4A60-89C0-5C49052DA4C7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AE64-4A60-89C0-5C49052DA4C7}"/>
                </c:ext>
              </c:extLst>
            </c:dLbl>
            <c:dLbl>
              <c:idx val="23"/>
              <c:layout>
                <c:manualLayout>
                  <c:x val="-6.9771387761890763E-2"/>
                  <c:y val="8.038627247065814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AE64-4A60-89C0-5C49052DA4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'fig 3.3'!$F$3:$F$26</c:f>
              <c:numCache>
                <c:formatCode>0.0</c:formatCode>
                <c:ptCount val="24"/>
                <c:pt idx="0">
                  <c:v>107.9</c:v>
                </c:pt>
                <c:pt idx="1">
                  <c:v>107.1</c:v>
                </c:pt>
                <c:pt idx="2">
                  <c:v>106.9</c:v>
                </c:pt>
                <c:pt idx="3">
                  <c:v>105.9</c:v>
                </c:pt>
                <c:pt idx="4">
                  <c:v>104.4</c:v>
                </c:pt>
                <c:pt idx="5">
                  <c:v>104</c:v>
                </c:pt>
                <c:pt idx="6">
                  <c:v>104.1</c:v>
                </c:pt>
                <c:pt idx="7">
                  <c:v>104.5</c:v>
                </c:pt>
                <c:pt idx="8">
                  <c:v>104.7</c:v>
                </c:pt>
                <c:pt idx="9">
                  <c:v>104.6</c:v>
                </c:pt>
                <c:pt idx="10">
                  <c:v>105.1</c:v>
                </c:pt>
                <c:pt idx="11">
                  <c:v>105.1</c:v>
                </c:pt>
                <c:pt idx="12">
                  <c:v>105</c:v>
                </c:pt>
                <c:pt idx="13">
                  <c:v>104.4</c:v>
                </c:pt>
                <c:pt idx="14">
                  <c:v>103.9</c:v>
                </c:pt>
                <c:pt idx="15">
                  <c:v>104.7</c:v>
                </c:pt>
                <c:pt idx="16">
                  <c:v>106.3</c:v>
                </c:pt>
                <c:pt idx="17">
                  <c:v>107.7</c:v>
                </c:pt>
                <c:pt idx="18">
                  <c:v>106.2</c:v>
                </c:pt>
                <c:pt idx="19">
                  <c:v>104.7</c:v>
                </c:pt>
                <c:pt idx="20">
                  <c:v>103.6</c:v>
                </c:pt>
                <c:pt idx="21">
                  <c:v>103.7</c:v>
                </c:pt>
                <c:pt idx="22">
                  <c:v>104.3</c:v>
                </c:pt>
                <c:pt idx="23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AE64-4A60-89C0-5C49052DA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163200"/>
        <c:axId val="104164736"/>
      </c:lineChart>
      <c:catAx>
        <c:axId val="104163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164736"/>
        <c:crosses val="autoZero"/>
        <c:auto val="1"/>
        <c:lblAlgn val="ctr"/>
        <c:lblOffset val="100"/>
        <c:noMultiLvlLbl val="0"/>
      </c:catAx>
      <c:valAx>
        <c:axId val="104164736"/>
        <c:scaling>
          <c:orientation val="minMax"/>
          <c:min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04163200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totale</c:v>
          </c:tx>
          <c:marker>
            <c:symbol val="none"/>
          </c:marker>
          <c:cat>
            <c:strLit>
              <c:ptCount val="28"/>
              <c:pt idx="0">
                <c:v>Trim1_2010</c:v>
              </c:pt>
              <c:pt idx="1">
                <c:v>Trim2_2010</c:v>
              </c:pt>
              <c:pt idx="2">
                <c:v>Trim3_2010</c:v>
              </c:pt>
              <c:pt idx="3">
                <c:v>Trim4_2010</c:v>
              </c:pt>
              <c:pt idx="4">
                <c:v>Trim1_2011</c:v>
              </c:pt>
              <c:pt idx="5">
                <c:v>Trim2_2011</c:v>
              </c:pt>
              <c:pt idx="6">
                <c:v>Trim3_2011</c:v>
              </c:pt>
              <c:pt idx="7">
                <c:v>Trim4_2011</c:v>
              </c:pt>
              <c:pt idx="8">
                <c:v>Trim1_2012</c:v>
              </c:pt>
              <c:pt idx="9">
                <c:v>Trim2_2012</c:v>
              </c:pt>
              <c:pt idx="10">
                <c:v>Trim3_2012</c:v>
              </c:pt>
              <c:pt idx="11">
                <c:v>Trim4_2012</c:v>
              </c:pt>
              <c:pt idx="12">
                <c:v>Trim1_2013</c:v>
              </c:pt>
              <c:pt idx="13">
                <c:v>Trim2_2013</c:v>
              </c:pt>
              <c:pt idx="14">
                <c:v>Trim3_2013</c:v>
              </c:pt>
              <c:pt idx="15">
                <c:v>Trim4_2013</c:v>
              </c:pt>
              <c:pt idx="16">
                <c:v>Trim1_2014</c:v>
              </c:pt>
              <c:pt idx="17">
                <c:v>Trim2_2014</c:v>
              </c:pt>
              <c:pt idx="18">
                <c:v>Trim3_2014</c:v>
              </c:pt>
              <c:pt idx="19">
                <c:v>Trim4_2014</c:v>
              </c:pt>
              <c:pt idx="20">
                <c:v>Trim1_2015</c:v>
              </c:pt>
              <c:pt idx="21">
                <c:v>Trim2_2015</c:v>
              </c:pt>
              <c:pt idx="22">
                <c:v>Trim3_2015</c:v>
              </c:pt>
              <c:pt idx="23">
                <c:v>Trim4_2015</c:v>
              </c:pt>
              <c:pt idx="24">
                <c:v>Trim1_2016</c:v>
              </c:pt>
              <c:pt idx="25">
                <c:v>Trim2_2016</c:v>
              </c:pt>
              <c:pt idx="26">
                <c:v>Trim3_2016</c:v>
              </c:pt>
              <c:pt idx="27">
                <c:v>Trim4_2016</c:v>
              </c:pt>
            </c:strLit>
          </c:cat>
          <c:val>
            <c:numLit>
              <c:formatCode>General</c:formatCode>
              <c:ptCount val="28"/>
              <c:pt idx="0">
                <c:v>0.60199999999999998</c:v>
              </c:pt>
              <c:pt idx="1">
                <c:v>0.64900000000000002</c:v>
              </c:pt>
              <c:pt idx="2">
                <c:v>0.58099999999999996</c:v>
              </c:pt>
              <c:pt idx="3">
                <c:v>0.67100000000000004</c:v>
              </c:pt>
              <c:pt idx="4">
                <c:v>0.55300000000000005</c:v>
              </c:pt>
              <c:pt idx="5">
                <c:v>0.59199999999999997</c:v>
              </c:pt>
              <c:pt idx="6">
                <c:v>0.53800000000000003</c:v>
              </c:pt>
              <c:pt idx="7">
                <c:v>0.70299999999999996</c:v>
              </c:pt>
              <c:pt idx="8">
                <c:v>0.61899999999999999</c:v>
              </c:pt>
              <c:pt idx="9">
                <c:v>0.66400000000000003</c:v>
              </c:pt>
              <c:pt idx="10">
                <c:v>0.65300000000000002</c:v>
              </c:pt>
              <c:pt idx="11">
                <c:v>0.82799999999999996</c:v>
              </c:pt>
              <c:pt idx="12">
                <c:v>0.72699999999999998</c:v>
              </c:pt>
              <c:pt idx="13">
                <c:v>0.78200000000000003</c:v>
              </c:pt>
              <c:pt idx="14">
                <c:v>0.74199999999999999</c:v>
              </c:pt>
              <c:pt idx="15">
                <c:v>0.85699999999999998</c:v>
              </c:pt>
              <c:pt idx="16">
                <c:v>0.71499999999999997</c:v>
              </c:pt>
              <c:pt idx="17">
                <c:v>0.86899999999999999</c:v>
              </c:pt>
              <c:pt idx="18">
                <c:v>0.78400000000000003</c:v>
              </c:pt>
              <c:pt idx="19">
                <c:v>0.98</c:v>
              </c:pt>
              <c:pt idx="20">
                <c:v>0.747</c:v>
              </c:pt>
              <c:pt idx="21">
                <c:v>0.86499999999999999</c:v>
              </c:pt>
              <c:pt idx="22">
                <c:v>0.81799999999999995</c:v>
              </c:pt>
              <c:pt idx="23">
                <c:v>0.86299999999999999</c:v>
              </c:pt>
              <c:pt idx="24">
                <c:v>0.86299999999999999</c:v>
              </c:pt>
              <c:pt idx="25">
                <c:v>0.84399999999999997</c:v>
              </c:pt>
              <c:pt idx="26">
                <c:v>0.69099999999999995</c:v>
              </c:pt>
              <c:pt idx="27">
                <c:v>1.0369999999999999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14A-4368-A934-2E56DD16A7FC}"/>
            </c:ext>
          </c:extLst>
        </c:ser>
        <c:ser>
          <c:idx val="1"/>
          <c:order val="1"/>
          <c:tx>
            <c:v>Agricoltura</c:v>
          </c:tx>
          <c:marker>
            <c:symbol val="none"/>
          </c:marker>
          <c:cat>
            <c:strLit>
              <c:ptCount val="28"/>
              <c:pt idx="0">
                <c:v>Trim1_2010</c:v>
              </c:pt>
              <c:pt idx="1">
                <c:v>Trim2_2010</c:v>
              </c:pt>
              <c:pt idx="2">
                <c:v>Trim3_2010</c:v>
              </c:pt>
              <c:pt idx="3">
                <c:v>Trim4_2010</c:v>
              </c:pt>
              <c:pt idx="4">
                <c:v>Trim1_2011</c:v>
              </c:pt>
              <c:pt idx="5">
                <c:v>Trim2_2011</c:v>
              </c:pt>
              <c:pt idx="6">
                <c:v>Trim3_2011</c:v>
              </c:pt>
              <c:pt idx="7">
                <c:v>Trim4_2011</c:v>
              </c:pt>
              <c:pt idx="8">
                <c:v>Trim1_2012</c:v>
              </c:pt>
              <c:pt idx="9">
                <c:v>Trim2_2012</c:v>
              </c:pt>
              <c:pt idx="10">
                <c:v>Trim3_2012</c:v>
              </c:pt>
              <c:pt idx="11">
                <c:v>Trim4_2012</c:v>
              </c:pt>
              <c:pt idx="12">
                <c:v>Trim1_2013</c:v>
              </c:pt>
              <c:pt idx="13">
                <c:v>Trim2_2013</c:v>
              </c:pt>
              <c:pt idx="14">
                <c:v>Trim3_2013</c:v>
              </c:pt>
              <c:pt idx="15">
                <c:v>Trim4_2013</c:v>
              </c:pt>
              <c:pt idx="16">
                <c:v>Trim1_2014</c:v>
              </c:pt>
              <c:pt idx="17">
                <c:v>Trim2_2014</c:v>
              </c:pt>
              <c:pt idx="18">
                <c:v>Trim3_2014</c:v>
              </c:pt>
              <c:pt idx="19">
                <c:v>Trim4_2014</c:v>
              </c:pt>
              <c:pt idx="20">
                <c:v>Trim1_2015</c:v>
              </c:pt>
              <c:pt idx="21">
                <c:v>Trim2_2015</c:v>
              </c:pt>
              <c:pt idx="22">
                <c:v>Trim3_2015</c:v>
              </c:pt>
              <c:pt idx="23">
                <c:v>Trim4_2015</c:v>
              </c:pt>
              <c:pt idx="24">
                <c:v>Trim1_2016</c:v>
              </c:pt>
              <c:pt idx="25">
                <c:v>Trim2_2016</c:v>
              </c:pt>
              <c:pt idx="26">
                <c:v>Trim3_2016</c:v>
              </c:pt>
              <c:pt idx="27">
                <c:v>Trim4_2016</c:v>
              </c:pt>
            </c:strLit>
          </c:cat>
          <c:val>
            <c:numLit>
              <c:formatCode>General</c:formatCode>
              <c:ptCount val="28"/>
              <c:pt idx="0">
                <c:v>0.36799999999999999</c:v>
              </c:pt>
              <c:pt idx="1">
                <c:v>0.498</c:v>
              </c:pt>
              <c:pt idx="2">
                <c:v>0.32300000000000001</c:v>
              </c:pt>
              <c:pt idx="3">
                <c:v>0.42199999999999999</c:v>
              </c:pt>
              <c:pt idx="4">
                <c:v>0.316</c:v>
              </c:pt>
              <c:pt idx="5">
                <c:v>0.34399999999999997</c:v>
              </c:pt>
              <c:pt idx="6">
                <c:v>0.33900000000000002</c:v>
              </c:pt>
              <c:pt idx="7">
                <c:v>0.38800000000000001</c:v>
              </c:pt>
              <c:pt idx="8">
                <c:v>0.34899999999999998</c:v>
              </c:pt>
              <c:pt idx="9">
                <c:v>0.376</c:v>
              </c:pt>
              <c:pt idx="10">
                <c:v>0.36399999999999999</c:v>
              </c:pt>
              <c:pt idx="11">
                <c:v>0.46</c:v>
              </c:pt>
              <c:pt idx="12">
                <c:v>0.41</c:v>
              </c:pt>
              <c:pt idx="13">
                <c:v>0.38600000000000001</c:v>
              </c:pt>
              <c:pt idx="14">
                <c:v>0.40300000000000002</c:v>
              </c:pt>
              <c:pt idx="15">
                <c:v>0.46100000000000002</c:v>
              </c:pt>
              <c:pt idx="16">
                <c:v>0.39700000000000002</c:v>
              </c:pt>
              <c:pt idx="17">
                <c:v>0.496</c:v>
              </c:pt>
              <c:pt idx="18">
                <c:v>0.41399999999999998</c:v>
              </c:pt>
              <c:pt idx="19">
                <c:v>0.54200000000000004</c:v>
              </c:pt>
              <c:pt idx="20">
                <c:v>0.45400000000000001</c:v>
              </c:pt>
              <c:pt idx="21">
                <c:v>0.51200000000000001</c:v>
              </c:pt>
              <c:pt idx="22">
                <c:v>0.48799999999999999</c:v>
              </c:pt>
              <c:pt idx="23">
                <c:v>0.52700000000000002</c:v>
              </c:pt>
              <c:pt idx="24">
                <c:v>0.51100000000000001</c:v>
              </c:pt>
              <c:pt idx="25">
                <c:v>0.505</c:v>
              </c:pt>
              <c:pt idx="26">
                <c:v>0.44400000000000001</c:v>
              </c:pt>
              <c:pt idx="27">
                <c:v>0.64900000000000002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14A-4368-A934-2E56DD16A7FC}"/>
            </c:ext>
          </c:extLst>
        </c:ser>
        <c:ser>
          <c:idx val="2"/>
          <c:order val="2"/>
          <c:tx>
            <c:v>Industria alimentare</c:v>
          </c:tx>
          <c:marker>
            <c:symbol val="none"/>
          </c:marker>
          <c:cat>
            <c:strLit>
              <c:ptCount val="28"/>
              <c:pt idx="0">
                <c:v>Trim1_2010</c:v>
              </c:pt>
              <c:pt idx="1">
                <c:v>Trim2_2010</c:v>
              </c:pt>
              <c:pt idx="2">
                <c:v>Trim3_2010</c:v>
              </c:pt>
              <c:pt idx="3">
                <c:v>Trim4_2010</c:v>
              </c:pt>
              <c:pt idx="4">
                <c:v>Trim1_2011</c:v>
              </c:pt>
              <c:pt idx="5">
                <c:v>Trim2_2011</c:v>
              </c:pt>
              <c:pt idx="6">
                <c:v>Trim3_2011</c:v>
              </c:pt>
              <c:pt idx="7">
                <c:v>Trim4_2011</c:v>
              </c:pt>
              <c:pt idx="8">
                <c:v>Trim1_2012</c:v>
              </c:pt>
              <c:pt idx="9">
                <c:v>Trim2_2012</c:v>
              </c:pt>
              <c:pt idx="10">
                <c:v>Trim3_2012</c:v>
              </c:pt>
              <c:pt idx="11">
                <c:v>Trim4_2012</c:v>
              </c:pt>
              <c:pt idx="12">
                <c:v>Trim1_2013</c:v>
              </c:pt>
              <c:pt idx="13">
                <c:v>Trim2_2013</c:v>
              </c:pt>
              <c:pt idx="14">
                <c:v>Trim3_2013</c:v>
              </c:pt>
              <c:pt idx="15">
                <c:v>Trim4_2013</c:v>
              </c:pt>
              <c:pt idx="16">
                <c:v>Trim1_2014</c:v>
              </c:pt>
              <c:pt idx="17">
                <c:v>Trim2_2014</c:v>
              </c:pt>
              <c:pt idx="18">
                <c:v>Trim3_2014</c:v>
              </c:pt>
              <c:pt idx="19">
                <c:v>Trim4_2014</c:v>
              </c:pt>
              <c:pt idx="20">
                <c:v>Trim1_2015</c:v>
              </c:pt>
              <c:pt idx="21">
                <c:v>Trim2_2015</c:v>
              </c:pt>
              <c:pt idx="22">
                <c:v>Trim3_2015</c:v>
              </c:pt>
              <c:pt idx="23">
                <c:v>Trim4_2015</c:v>
              </c:pt>
              <c:pt idx="24">
                <c:v>Trim1_2016</c:v>
              </c:pt>
              <c:pt idx="25">
                <c:v>Trim2_2016</c:v>
              </c:pt>
              <c:pt idx="26">
                <c:v>Trim3_2016</c:v>
              </c:pt>
              <c:pt idx="27">
                <c:v>Trim4_2016</c:v>
              </c:pt>
            </c:strLit>
          </c:cat>
          <c:val>
            <c:numLit>
              <c:formatCode>General</c:formatCode>
              <c:ptCount val="28"/>
              <c:pt idx="0">
                <c:v>0.55200000000000005</c:v>
              </c:pt>
              <c:pt idx="1">
                <c:v>0.64500000000000002</c:v>
              </c:pt>
              <c:pt idx="2">
                <c:v>0.56299999999999994</c:v>
              </c:pt>
              <c:pt idx="3">
                <c:v>0.64</c:v>
              </c:pt>
              <c:pt idx="4">
                <c:v>0.503</c:v>
              </c:pt>
              <c:pt idx="5">
                <c:v>0.52800000000000002</c:v>
              </c:pt>
              <c:pt idx="6">
                <c:v>0.47699999999999998</c:v>
              </c:pt>
              <c:pt idx="7">
                <c:v>0.74199999999999999</c:v>
              </c:pt>
              <c:pt idx="8">
                <c:v>0.57299999999999995</c:v>
              </c:pt>
              <c:pt idx="9">
                <c:v>0.64800000000000002</c:v>
              </c:pt>
              <c:pt idx="10">
                <c:v>0.71699999999999997</c:v>
              </c:pt>
              <c:pt idx="11">
                <c:v>0.84099999999999997</c:v>
              </c:pt>
              <c:pt idx="12">
                <c:v>0.69499999999999995</c:v>
              </c:pt>
              <c:pt idx="13">
                <c:v>0.79800000000000004</c:v>
              </c:pt>
              <c:pt idx="14">
                <c:v>0.73299999999999998</c:v>
              </c:pt>
              <c:pt idx="15">
                <c:v>0.93200000000000005</c:v>
              </c:pt>
              <c:pt idx="16">
                <c:v>0.72399999999999998</c:v>
              </c:pt>
              <c:pt idx="17">
                <c:v>0.81899999999999995</c:v>
              </c:pt>
              <c:pt idx="18">
                <c:v>0.75600000000000001</c:v>
              </c:pt>
              <c:pt idx="19">
                <c:v>0.89500000000000002</c:v>
              </c:pt>
              <c:pt idx="20">
                <c:v>0.752</c:v>
              </c:pt>
              <c:pt idx="21">
                <c:v>0.85799999999999998</c:v>
              </c:pt>
              <c:pt idx="22">
                <c:v>0.88700000000000001</c:v>
              </c:pt>
              <c:pt idx="23">
                <c:v>0.80100000000000005</c:v>
              </c:pt>
              <c:pt idx="24">
                <c:v>0.68500000000000005</c:v>
              </c:pt>
              <c:pt idx="25">
                <c:v>0.83199999999999996</c:v>
              </c:pt>
              <c:pt idx="26">
                <c:v>0.66600000000000004</c:v>
              </c:pt>
              <c:pt idx="27">
                <c:v>0.95499999999999996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14A-4368-A934-2E56DD16A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56480"/>
        <c:axId val="104370560"/>
      </c:lineChart>
      <c:catAx>
        <c:axId val="104356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4370560"/>
        <c:crosses val="autoZero"/>
        <c:auto val="1"/>
        <c:lblAlgn val="ctr"/>
        <c:lblOffset val="100"/>
        <c:noMultiLvlLbl val="0"/>
      </c:catAx>
      <c:valAx>
        <c:axId val="104370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4356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622300</xdr:colOff>
      <xdr:row>23</xdr:row>
      <xdr:rowOff>88900</xdr:rowOff>
    </xdr:from>
    <xdr:to>
      <xdr:col>11</xdr:col>
      <xdr:colOff>457199</xdr:colOff>
      <xdr:row>44</xdr:row>
      <xdr:rowOff>50800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7471</xdr:colOff>
      <xdr:row>17</xdr:row>
      <xdr:rowOff>70970</xdr:rowOff>
    </xdr:from>
    <xdr:to>
      <xdr:col>20</xdr:col>
      <xdr:colOff>38289</xdr:colOff>
      <xdr:row>50</xdr:row>
      <xdr:rowOff>48559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0.49218</cdr:x>
      <cdr:y>0.27826</cdr:y>
    </cdr:from>
    <cdr:to>
      <cdr:x>0.60073</cdr:x>
      <cdr:y>0.45565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146176" y="143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0.52943</cdr:x>
      <cdr:y>0.27174</cdr:y>
    </cdr:from>
    <cdr:to>
      <cdr:x>0.6997</cdr:x>
      <cdr:y>0.3413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4459972" y="1400747"/>
          <a:ext cx="1434358" cy="358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i="0" baseline="0">
              <a:effectLst/>
              <a:latin typeface="+mn-lt"/>
              <a:ea typeface="+mn-ea"/>
              <a:cs typeface="+mn-cs"/>
            </a:rPr>
            <a:t>Valori correnti</a:t>
          </a:r>
          <a:endParaRPr lang="en-GB" sz="1600">
            <a:effectLst/>
          </a:endParaRPr>
        </a:p>
      </cdr:txBody>
    </cdr:sp>
  </cdr:relSizeAnchor>
  <cdr:relSizeAnchor xmlns:cdr="http://schemas.openxmlformats.org/drawingml/2006/chartDrawing">
    <cdr:from>
      <cdr:x>0.53475</cdr:x>
      <cdr:y>0.55652</cdr:y>
    </cdr:from>
    <cdr:to>
      <cdr:x>0.72364</cdr:x>
      <cdr:y>0.61957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4504766" y="2868697"/>
          <a:ext cx="1591214" cy="325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i="0" baseline="0">
              <a:effectLst/>
              <a:latin typeface="+mn-lt"/>
              <a:ea typeface="+mn-ea"/>
              <a:cs typeface="+mn-cs"/>
            </a:rPr>
            <a:t>Valori deflazionati</a:t>
          </a:r>
          <a:endParaRPr lang="en-GB" sz="18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514349</xdr:colOff>
      <xdr:row>2</xdr:row>
      <xdr:rowOff>171449</xdr:rowOff>
    </xdr:from>
    <xdr:to>
      <xdr:col>17</xdr:col>
      <xdr:colOff>123824</xdr:colOff>
      <xdr:row>24</xdr:row>
      <xdr:rowOff>28574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44450</xdr:colOff>
      <xdr:row>3</xdr:row>
      <xdr:rowOff>76200</xdr:rowOff>
    </xdr:from>
    <xdr:to>
      <xdr:col>13</xdr:col>
      <xdr:colOff>260349</xdr:colOff>
      <xdr:row>18</xdr:row>
      <xdr:rowOff>152399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Ann-amb\amb08\Cesaro\Raffaella\Annuario\2005\corrado\Mio\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Ann-amb\amb08\Cesaro\Stefano\Politiche%20comunitarie\2001\camp97\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Materiale%20di%20lavoro\05%20cap%20Il%20capitale%20umano-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Ann-amb\amb08\Cesaro\eudora\attach\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Ann-amb\amb08\Cesaro\Andrea\Ambiente\2078\camp98\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Ann-amb\amb08\Cesaro\Raffaella\Annuario\2005\corrado\Mio\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Ann-amb\amb08\Cesaro\Raffaella\Annuario\2005\corrado\Mio\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2006\CONSEGNATI\A-FILES\ANNUARIO\Annuario2005\CONSEGNATI\A%20FILES\ANNUARIO\An2004\CAPITOLI%20CONSEGNATI\Materiale%20di%20lavoro\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%20FILES\ANNUARIO\An2004\CAPITOLI%20CONSEGNATI\Materiale%20di%20lavoro\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2006\CONSEGNATI\A-FILES\ANNUARIO\Annuario2005\CONSEGNATI\DISCO_D\ANNUARIO\An01\CAPITOLI%20CONSEGNATI\Documenti\federaliment\PELLICCIA\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dati-congiuntura.istat.it/OECDStat_Metadata/ShowMetadata.ashx?Dataset=DCCV_OCCUPATIT1&amp;Coords=%5bTIME%5d.%5b2011%5d&amp;ShowOnWeb=true&amp;Lang=fr" TargetMode="External"/><Relationship Id="rId1" Type="http://schemas.openxmlformats.org/officeDocument/2006/relationships/hyperlink" Target="http://dati-congiuntura.istat.it/OECDStat_Metadata/ShowMetadata.ashx?Dataset=DCCV_OCCUPATIT1&amp;Coords=%5bTIME%5d.%5b2010%5d&amp;ShowOnWeb=true&amp;Lang=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tabSelected="1" zoomScale="90" zoomScaleNormal="90" workbookViewId="0">
      <selection activeCell="A2" sqref="A2"/>
    </sheetView>
  </sheetViews>
  <sheetFormatPr defaultColWidth="10.28515625" defaultRowHeight="12.95"/>
  <cols>
    <col min="1" max="1" width="30.5703125" style="162" customWidth="1"/>
    <col min="2" max="2" width="10.140625" style="162" customWidth="1"/>
    <col min="3" max="3" width="8.5703125" style="162" customWidth="1"/>
    <col min="4" max="4" width="1.5703125" style="162" customWidth="1"/>
    <col min="5" max="6" width="8.5703125" style="162" customWidth="1"/>
    <col min="7" max="7" width="1.5703125" style="162" customWidth="1"/>
    <col min="8" max="9" width="8.5703125" style="162" customWidth="1"/>
    <col min="10" max="10" width="1.5703125" style="162" customWidth="1"/>
    <col min="11" max="11" width="9.42578125" style="162" customWidth="1"/>
    <col min="12" max="12" width="8.5703125" style="162" customWidth="1"/>
    <col min="13" max="13" width="1.5703125" style="162" customWidth="1"/>
    <col min="14" max="14" width="10" style="162" customWidth="1"/>
    <col min="15" max="15" width="8.5703125" style="162" customWidth="1"/>
    <col min="16" max="16384" width="10.28515625" style="162"/>
  </cols>
  <sheetData>
    <row r="1" spans="1:15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>
      <c r="A2" s="308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163" t="s">
        <v>1</v>
      </c>
    </row>
    <row r="3" spans="1:15" ht="12.75">
      <c r="A3" s="164"/>
      <c r="B3" s="380" t="s">
        <v>2</v>
      </c>
      <c r="C3" s="380"/>
      <c r="D3" s="164"/>
      <c r="E3" s="380" t="s">
        <v>3</v>
      </c>
      <c r="F3" s="380"/>
      <c r="G3" s="164"/>
      <c r="H3" s="380" t="s">
        <v>4</v>
      </c>
      <c r="I3" s="380"/>
      <c r="J3" s="164"/>
      <c r="K3" s="380" t="s">
        <v>5</v>
      </c>
      <c r="L3" s="380"/>
      <c r="M3" s="164"/>
      <c r="N3" s="380" t="s">
        <v>6</v>
      </c>
      <c r="O3" s="380"/>
    </row>
    <row r="4" spans="1:15" s="167" customFormat="1" ht="12.75">
      <c r="A4" s="165"/>
      <c r="B4" s="357"/>
      <c r="C4" s="166" t="s">
        <v>7</v>
      </c>
      <c r="D4" s="166"/>
      <c r="E4" s="357"/>
      <c r="F4" s="166" t="s">
        <v>7</v>
      </c>
      <c r="G4" s="166"/>
      <c r="H4" s="357"/>
      <c r="I4" s="166" t="s">
        <v>7</v>
      </c>
      <c r="J4" s="166"/>
      <c r="K4" s="357"/>
      <c r="L4" s="166" t="s">
        <v>7</v>
      </c>
      <c r="M4" s="166"/>
      <c r="N4" s="357"/>
      <c r="O4" s="166" t="s">
        <v>7</v>
      </c>
    </row>
    <row r="5" spans="1:15" s="167" customFormat="1" ht="12.75">
      <c r="A5" s="163"/>
      <c r="B5" s="168">
        <v>2016</v>
      </c>
      <c r="C5" s="169" t="s">
        <v>8</v>
      </c>
      <c r="D5" s="169"/>
      <c r="E5" s="168">
        <v>2016</v>
      </c>
      <c r="F5" s="169" t="s">
        <v>8</v>
      </c>
      <c r="G5" s="169"/>
      <c r="H5" s="168">
        <v>2016</v>
      </c>
      <c r="I5" s="169" t="s">
        <v>8</v>
      </c>
      <c r="J5" s="169"/>
      <c r="K5" s="168">
        <v>2016</v>
      </c>
      <c r="L5" s="169" t="s">
        <v>8</v>
      </c>
      <c r="M5" s="169"/>
      <c r="N5" s="168">
        <v>2016</v>
      </c>
      <c r="O5" s="169" t="s">
        <v>8</v>
      </c>
    </row>
    <row r="7" spans="1:15" ht="12.75">
      <c r="A7" s="162" t="s">
        <v>9</v>
      </c>
      <c r="B7" s="309">
        <v>13941.977999999999</v>
      </c>
      <c r="C7" s="310">
        <v>-5.4911819217100831E-2</v>
      </c>
      <c r="E7" s="309">
        <v>10051.519</v>
      </c>
      <c r="F7" s="310">
        <v>-1.2225512864741064E-2</v>
      </c>
      <c r="H7" s="309">
        <v>10466.459999999999</v>
      </c>
      <c r="I7" s="310">
        <v>-8.0335087530877453E-2</v>
      </c>
      <c r="K7" s="309">
        <v>17923.735000000001</v>
      </c>
      <c r="L7" s="310">
        <v>-6.4086162490593235E-2</v>
      </c>
      <c r="N7" s="309">
        <v>52383.692000000003</v>
      </c>
      <c r="O7" s="310">
        <v>-5.4944918663471246E-2</v>
      </c>
    </row>
    <row r="8" spans="1:15" ht="12.75">
      <c r="B8" s="309"/>
      <c r="C8" s="310"/>
      <c r="E8" s="309"/>
      <c r="F8" s="310"/>
      <c r="H8" s="309"/>
      <c r="I8" s="310"/>
      <c r="K8" s="309"/>
      <c r="L8" s="310"/>
      <c r="N8" s="309"/>
      <c r="O8" s="310"/>
    </row>
    <row r="9" spans="1:15" ht="12.75">
      <c r="A9" s="170" t="s">
        <v>10</v>
      </c>
      <c r="B9" s="309">
        <v>6802.5119999999997</v>
      </c>
      <c r="C9" s="310">
        <v>1.2108079412813215</v>
      </c>
      <c r="D9" s="170"/>
      <c r="E9" s="309">
        <v>5028.3590000000004</v>
      </c>
      <c r="F9" s="310">
        <v>1.7353665195979338</v>
      </c>
      <c r="G9" s="170"/>
      <c r="H9" s="309">
        <v>4875.8630000000003</v>
      </c>
      <c r="I9" s="310">
        <v>0.51773447770644265</v>
      </c>
      <c r="J9" s="170"/>
      <c r="K9" s="309">
        <v>6051.1040000000003</v>
      </c>
      <c r="L9" s="310">
        <v>1.6943387259032625</v>
      </c>
      <c r="M9" s="170"/>
      <c r="N9" s="309">
        <v>22757.838</v>
      </c>
      <c r="O9" s="310">
        <v>1.3046437679506162</v>
      </c>
    </row>
    <row r="10" spans="1:15" ht="12.75">
      <c r="A10" s="170" t="s">
        <v>11</v>
      </c>
      <c r="B10" s="309">
        <v>137.89400000000001</v>
      </c>
      <c r="C10" s="310">
        <v>-9.1924426912869706</v>
      </c>
      <c r="D10" s="170"/>
      <c r="E10" s="309">
        <v>188.28800000000001</v>
      </c>
      <c r="F10" s="310">
        <v>13.209634555490082</v>
      </c>
      <c r="G10" s="170"/>
      <c r="H10" s="309">
        <v>129.941</v>
      </c>
      <c r="I10" s="310">
        <v>9.1987058279759637</v>
      </c>
      <c r="J10" s="170"/>
      <c r="K10" s="309">
        <v>427.87700000000001</v>
      </c>
      <c r="L10" s="310">
        <v>5.4731138796176317</v>
      </c>
      <c r="M10" s="170"/>
      <c r="N10" s="309">
        <v>884</v>
      </c>
      <c r="O10" s="310">
        <v>4.8834891557116382</v>
      </c>
    </row>
    <row r="11" spans="1:15" ht="12.75">
      <c r="A11" s="170" t="s">
        <v>12</v>
      </c>
      <c r="B11" s="309">
        <v>2088.2150000000001</v>
      </c>
      <c r="C11" s="310">
        <v>0.32443542087245197</v>
      </c>
      <c r="D11" s="170"/>
      <c r="E11" s="309">
        <v>1586.3710000000001</v>
      </c>
      <c r="F11" s="310">
        <v>-1.7909974673450852</v>
      </c>
      <c r="G11" s="170"/>
      <c r="H11" s="309">
        <v>1070.4000000000001</v>
      </c>
      <c r="I11" s="310">
        <v>-0.96527400625258408</v>
      </c>
      <c r="J11" s="170"/>
      <c r="K11" s="309">
        <v>1199.9280000000001</v>
      </c>
      <c r="L11" s="310">
        <v>0.15800873931062356</v>
      </c>
      <c r="M11" s="170"/>
      <c r="N11" s="309">
        <v>5944.9129999999996</v>
      </c>
      <c r="O11" s="310">
        <v>-0.51405449901442635</v>
      </c>
    </row>
    <row r="12" spans="1:15">
      <c r="A12" s="170" t="s">
        <v>13</v>
      </c>
      <c r="B12" s="309">
        <v>4576.4030000000002</v>
      </c>
      <c r="C12" s="310">
        <v>1.9739218421785079</v>
      </c>
      <c r="D12" s="170"/>
      <c r="E12" s="309">
        <v>3253.7</v>
      </c>
      <c r="F12" s="310">
        <v>2.9336582970786158</v>
      </c>
      <c r="G12" s="170"/>
      <c r="H12" s="309">
        <v>3675.5219999999999</v>
      </c>
      <c r="I12" s="310">
        <v>0.67382997331358618</v>
      </c>
      <c r="J12" s="170"/>
      <c r="K12" s="309">
        <v>4423.299</v>
      </c>
      <c r="L12" s="310">
        <v>1.7651365120499436</v>
      </c>
      <c r="M12" s="170"/>
      <c r="N12" s="309">
        <v>15928.924000000001</v>
      </c>
      <c r="O12" s="310">
        <v>1.8064418239143536</v>
      </c>
    </row>
    <row r="13" spans="1:15" ht="12.75">
      <c r="A13" s="170" t="s">
        <v>14</v>
      </c>
      <c r="B13" s="309">
        <v>603.41999999999996</v>
      </c>
      <c r="C13" s="310">
        <v>-5.081301132726046</v>
      </c>
      <c r="D13" s="170"/>
      <c r="E13" s="309">
        <v>365.13499999999999</v>
      </c>
      <c r="F13" s="310">
        <v>-5.7202760729067954</v>
      </c>
      <c r="G13" s="170"/>
      <c r="H13" s="309">
        <v>567.53800000000001</v>
      </c>
      <c r="I13" s="310">
        <v>-1.8000107277386479</v>
      </c>
      <c r="J13" s="170"/>
      <c r="K13" s="309">
        <v>1475.943</v>
      </c>
      <c r="L13" s="310">
        <v>3.0469852356453044</v>
      </c>
      <c r="M13" s="170"/>
      <c r="N13" s="309">
        <v>3012.0369999999998</v>
      </c>
      <c r="O13" s="310">
        <v>-0.69944709524725923</v>
      </c>
    </row>
    <row r="14" spans="1:15" ht="12.75">
      <c r="A14" s="170"/>
      <c r="B14" s="309"/>
      <c r="C14" s="310"/>
      <c r="D14" s="170"/>
      <c r="E14" s="309"/>
      <c r="F14" s="310"/>
      <c r="G14" s="170"/>
      <c r="H14" s="309"/>
      <c r="I14" s="310"/>
      <c r="J14" s="170"/>
      <c r="K14" s="309"/>
      <c r="L14" s="310"/>
      <c r="M14" s="170"/>
      <c r="N14" s="309"/>
      <c r="O14" s="310"/>
    </row>
    <row r="15" spans="1:15" ht="12.75">
      <c r="A15" s="171" t="s">
        <v>15</v>
      </c>
      <c r="B15" s="309">
        <v>7405.9319999999998</v>
      </c>
      <c r="C15" s="310">
        <v>0.66710580364921634</v>
      </c>
      <c r="D15" s="171"/>
      <c r="E15" s="309">
        <v>5393.4939999999997</v>
      </c>
      <c r="F15" s="310">
        <v>1.1936302446117346</v>
      </c>
      <c r="G15" s="171"/>
      <c r="H15" s="309">
        <v>5443.4009999999998</v>
      </c>
      <c r="I15" s="310">
        <v>0.27096771579005025</v>
      </c>
      <c r="J15" s="171"/>
      <c r="K15" s="309">
        <v>7527.0469999999996</v>
      </c>
      <c r="L15" s="310">
        <v>1.9567804560624058</v>
      </c>
      <c r="M15" s="171"/>
      <c r="N15" s="309">
        <v>25769.874</v>
      </c>
      <c r="O15" s="310">
        <v>1.0662323947998074</v>
      </c>
    </row>
    <row r="16" spans="1:15" ht="12.75">
      <c r="A16" s="171"/>
      <c r="B16" s="309"/>
      <c r="C16" s="310"/>
      <c r="D16" s="171"/>
      <c r="E16" s="309"/>
      <c r="F16" s="310"/>
      <c r="G16" s="171"/>
      <c r="H16" s="311"/>
      <c r="I16" s="310"/>
      <c r="J16" s="171"/>
      <c r="K16" s="309"/>
      <c r="L16" s="310"/>
      <c r="M16" s="171"/>
      <c r="N16" s="309"/>
      <c r="O16" s="310"/>
    </row>
    <row r="17" spans="1:15" s="173" customFormat="1" ht="14.45">
      <c r="A17" s="172" t="s">
        <v>16</v>
      </c>
      <c r="B17" s="311">
        <v>53.511811999999999</v>
      </c>
      <c r="C17" s="310">
        <v>0.68252007998861819</v>
      </c>
      <c r="D17" s="172"/>
      <c r="E17" s="311">
        <v>54.117700999999997</v>
      </c>
      <c r="F17" s="310">
        <v>1.1579412647033038</v>
      </c>
      <c r="G17" s="172"/>
      <c r="H17" s="311">
        <v>52.342292</v>
      </c>
      <c r="I17" s="310">
        <v>0.24159003854420666</v>
      </c>
      <c r="J17" s="172"/>
      <c r="K17" s="311">
        <v>42.161752</v>
      </c>
      <c r="L17" s="310">
        <v>2.0493766303229375</v>
      </c>
      <c r="M17" s="172"/>
      <c r="N17" s="311">
        <v>49.501812999999999</v>
      </c>
      <c r="O17" s="310">
        <v>1.0890878163051056</v>
      </c>
    </row>
    <row r="18" spans="1:15" s="173" customFormat="1" ht="15">
      <c r="A18" s="172" t="s">
        <v>17</v>
      </c>
      <c r="B18" s="311">
        <v>49.151780000000002</v>
      </c>
      <c r="C18" s="310">
        <v>1.226303502496862</v>
      </c>
      <c r="D18" s="172"/>
      <c r="E18" s="311">
        <v>50.453977999999999</v>
      </c>
      <c r="F18" s="310">
        <v>1.6994851267310453</v>
      </c>
      <c r="G18" s="172"/>
      <c r="H18" s="311">
        <v>46.884998000000003</v>
      </c>
      <c r="I18" s="310">
        <v>0.4882849965765208</v>
      </c>
      <c r="J18" s="172"/>
      <c r="K18" s="311">
        <v>33.894454000000003</v>
      </c>
      <c r="L18" s="310">
        <v>1.7866968725319781</v>
      </c>
      <c r="M18" s="172"/>
      <c r="N18" s="311">
        <v>43.715938999999999</v>
      </c>
      <c r="O18" s="310">
        <v>1.3275513162667942</v>
      </c>
    </row>
    <row r="19" spans="1:15" s="173" customFormat="1" ht="15">
      <c r="A19" s="174" t="s">
        <v>18</v>
      </c>
      <c r="B19" s="311">
        <v>8.1477930000000001</v>
      </c>
      <c r="C19" s="310">
        <v>-5.7103071158586909</v>
      </c>
      <c r="D19" s="174"/>
      <c r="E19" s="311">
        <v>6.7699160000000003</v>
      </c>
      <c r="F19" s="310">
        <v>-6.8323557490310476</v>
      </c>
      <c r="G19" s="174"/>
      <c r="H19" s="311">
        <v>10.426166</v>
      </c>
      <c r="I19" s="310">
        <v>-2.0653769422584656</v>
      </c>
      <c r="J19" s="174"/>
      <c r="K19" s="311">
        <v>19.608526000000001</v>
      </c>
      <c r="L19" s="310">
        <v>1.0692810099069769</v>
      </c>
      <c r="M19" s="174"/>
      <c r="N19" s="311">
        <v>11.68821</v>
      </c>
      <c r="O19" s="310">
        <v>-1.747051960148079</v>
      </c>
    </row>
    <row r="21" spans="1:15" ht="14.45" customHeight="1">
      <c r="B21" s="379" t="s">
        <v>19</v>
      </c>
      <c r="C21" s="379"/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</row>
    <row r="23" spans="1:15" ht="12.75">
      <c r="A23" s="162" t="s">
        <v>9</v>
      </c>
      <c r="B23" s="309">
        <v>7230.5479999999998</v>
      </c>
      <c r="C23" s="310">
        <v>-0.12129577202528025</v>
      </c>
      <c r="E23" s="309">
        <v>5207.3519999999999</v>
      </c>
      <c r="F23" s="310">
        <v>-6.3159191677495466E-2</v>
      </c>
      <c r="H23" s="309">
        <v>5474.9679999999998</v>
      </c>
      <c r="I23" s="310">
        <v>-9.8606444963955001E-2</v>
      </c>
      <c r="K23" s="309">
        <v>9275.7990000000009</v>
      </c>
      <c r="L23" s="310">
        <v>-0.19590045455103</v>
      </c>
      <c r="N23" s="309">
        <v>27188.667000000001</v>
      </c>
      <c r="O23" s="310">
        <v>-0.13107016329131824</v>
      </c>
    </row>
    <row r="24" spans="1:15" ht="12.75">
      <c r="B24" s="309"/>
      <c r="C24" s="310"/>
      <c r="E24" s="309"/>
      <c r="F24" s="310"/>
      <c r="H24" s="309"/>
      <c r="I24" s="310"/>
      <c r="K24" s="309"/>
      <c r="L24" s="310"/>
      <c r="N24" s="309"/>
      <c r="O24" s="310"/>
    </row>
    <row r="25" spans="1:15" ht="12.75">
      <c r="A25" s="170" t="s">
        <v>10</v>
      </c>
      <c r="B25" s="309">
        <v>2972.5549999999998</v>
      </c>
      <c r="C25" s="310">
        <v>1.2136905795547015</v>
      </c>
      <c r="D25" s="170"/>
      <c r="E25" s="309">
        <v>2196.3789999999999</v>
      </c>
      <c r="F25" s="310">
        <v>2.7173785960078094</v>
      </c>
      <c r="G25" s="170"/>
      <c r="H25" s="309">
        <v>2144.308</v>
      </c>
      <c r="I25" s="310">
        <v>0.24079579011731439</v>
      </c>
      <c r="J25" s="170"/>
      <c r="K25" s="309">
        <v>2211.4229999999998</v>
      </c>
      <c r="L25" s="310">
        <v>2.1050109149740099</v>
      </c>
      <c r="M25" s="170"/>
      <c r="N25" s="309">
        <v>9524.6650000000009</v>
      </c>
      <c r="O25" s="310">
        <v>1.5404088539101457</v>
      </c>
    </row>
    <row r="26" spans="1:15" ht="12.75">
      <c r="A26" s="170" t="s">
        <v>11</v>
      </c>
      <c r="B26" s="309">
        <v>32.801000000000002</v>
      </c>
      <c r="C26" s="310">
        <v>-10.414049270770731</v>
      </c>
      <c r="D26" s="170"/>
      <c r="E26" s="309">
        <v>47.844000000000001</v>
      </c>
      <c r="F26" s="310">
        <v>6.0583893063776113</v>
      </c>
      <c r="G26" s="170"/>
      <c r="H26" s="309">
        <v>37.770000000000003</v>
      </c>
      <c r="I26" s="310">
        <v>15.759470393527042</v>
      </c>
      <c r="J26" s="170"/>
      <c r="K26" s="309">
        <v>121.67700000000001</v>
      </c>
      <c r="L26" s="310">
        <v>6.1476053389165237</v>
      </c>
      <c r="M26" s="170"/>
      <c r="N26" s="309">
        <v>240.09200000000001</v>
      </c>
      <c r="O26" s="310">
        <v>4.8514518545044867</v>
      </c>
    </row>
    <row r="27" spans="1:15" ht="12.75">
      <c r="A27" s="170" t="s">
        <v>12</v>
      </c>
      <c r="B27" s="309">
        <v>483.52300000000002</v>
      </c>
      <c r="C27" s="310">
        <v>0.10828157349896989</v>
      </c>
      <c r="D27" s="170"/>
      <c r="E27" s="309">
        <v>366.81200000000001</v>
      </c>
      <c r="F27" s="310">
        <v>-2.9636390090340266</v>
      </c>
      <c r="G27" s="170"/>
      <c r="H27" s="309">
        <v>231.928</v>
      </c>
      <c r="I27" s="310">
        <v>-0.64642708739403543</v>
      </c>
      <c r="J27" s="170"/>
      <c r="K27" s="309">
        <v>152.19399999999999</v>
      </c>
      <c r="L27" s="310">
        <v>0.10194752662145971</v>
      </c>
      <c r="M27" s="170"/>
      <c r="N27" s="309">
        <v>1234.4570000000001</v>
      </c>
      <c r="O27" s="310">
        <v>-0.96550960615871229</v>
      </c>
    </row>
    <row r="28" spans="1:15">
      <c r="A28" s="170" t="s">
        <v>13</v>
      </c>
      <c r="B28" s="309">
        <v>2456.2310000000002</v>
      </c>
      <c r="C28" s="310">
        <v>1.6107260388161211</v>
      </c>
      <c r="D28" s="170"/>
      <c r="E28" s="309">
        <v>1781.723</v>
      </c>
      <c r="F28" s="310">
        <v>3.8815892272853452</v>
      </c>
      <c r="G28" s="170"/>
      <c r="H28" s="309">
        <v>1874.61</v>
      </c>
      <c r="I28" s="310">
        <v>8.1042468816256846E-2</v>
      </c>
      <c r="J28" s="170"/>
      <c r="K28" s="309">
        <v>1937.5519999999999</v>
      </c>
      <c r="L28" s="310">
        <v>2.0213641483116453</v>
      </c>
      <c r="M28" s="170"/>
      <c r="N28" s="309">
        <v>8050.1149999999998</v>
      </c>
      <c r="O28" s="310">
        <v>1.8396404062040537</v>
      </c>
    </row>
    <row r="29" spans="1:15" ht="12.75">
      <c r="A29" s="170" t="s">
        <v>14</v>
      </c>
      <c r="B29" s="309">
        <v>303.07100000000003</v>
      </c>
      <c r="C29" s="310">
        <v>0.78346607252716083</v>
      </c>
      <c r="D29" s="170"/>
      <c r="E29" s="309">
        <v>191.99600000000001</v>
      </c>
      <c r="F29" s="310">
        <v>-6.1378335965113733</v>
      </c>
      <c r="G29" s="170"/>
      <c r="H29" s="309">
        <v>272.88</v>
      </c>
      <c r="I29" s="310">
        <v>0.21189630668776993</v>
      </c>
      <c r="J29" s="170"/>
      <c r="K29" s="309">
        <v>626.96400000000006</v>
      </c>
      <c r="L29" s="310">
        <v>6.9415352705588615</v>
      </c>
      <c r="M29" s="170"/>
      <c r="N29" s="309">
        <v>1394.9110000000001</v>
      </c>
      <c r="O29" s="310">
        <v>2.2784247677691738</v>
      </c>
    </row>
    <row r="30" spans="1:15" ht="12.75">
      <c r="A30" s="170"/>
      <c r="B30" s="309"/>
      <c r="C30" s="310"/>
      <c r="D30" s="170"/>
      <c r="E30" s="309"/>
      <c r="F30" s="310"/>
      <c r="G30" s="170"/>
      <c r="H30" s="309"/>
      <c r="I30" s="310"/>
      <c r="J30" s="170"/>
      <c r="K30" s="309"/>
      <c r="L30" s="310"/>
      <c r="M30" s="170"/>
      <c r="N30" s="309"/>
      <c r="O30" s="310"/>
    </row>
    <row r="31" spans="1:15">
      <c r="A31" s="171" t="s">
        <v>15</v>
      </c>
      <c r="B31" s="309">
        <v>3275.6260000000002</v>
      </c>
      <c r="C31" s="310">
        <v>1.1737307439867248</v>
      </c>
      <c r="D31" s="171"/>
      <c r="E31" s="309">
        <v>2388.375</v>
      </c>
      <c r="F31" s="310">
        <v>1.9442339910151287</v>
      </c>
      <c r="G31" s="171"/>
      <c r="H31" s="309">
        <v>2417.1880000000001</v>
      </c>
      <c r="I31" s="310">
        <v>0.23753244922163608</v>
      </c>
      <c r="J31" s="171"/>
      <c r="K31" s="309">
        <v>2838.386</v>
      </c>
      <c r="L31" s="310">
        <v>3.1352785145888613</v>
      </c>
      <c r="M31" s="171"/>
      <c r="N31" s="309">
        <v>10919.575000000001</v>
      </c>
      <c r="O31" s="310">
        <v>1.634082771151818</v>
      </c>
    </row>
    <row r="32" spans="1:15">
      <c r="A32" s="171"/>
      <c r="B32" s="309"/>
      <c r="C32" s="310"/>
      <c r="D32" s="171"/>
      <c r="E32" s="309"/>
      <c r="F32" s="310"/>
      <c r="G32" s="171"/>
      <c r="H32" s="309"/>
      <c r="I32" s="310"/>
      <c r="J32" s="171"/>
      <c r="K32" s="309"/>
      <c r="L32" s="310"/>
      <c r="M32" s="171"/>
      <c r="N32" s="309"/>
      <c r="O32" s="310"/>
    </row>
    <row r="33" spans="1:15" s="173" customFormat="1" ht="14.45">
      <c r="A33" s="172" t="s">
        <v>16</v>
      </c>
      <c r="B33" s="311">
        <v>45.723562999999999</v>
      </c>
      <c r="C33" s="310">
        <v>0.55763100000000065</v>
      </c>
      <c r="D33" s="172"/>
      <c r="E33" s="311">
        <v>46.341056999999999</v>
      </c>
      <c r="F33" s="310">
        <v>0.88136099999999828</v>
      </c>
      <c r="G33" s="172"/>
      <c r="H33" s="311">
        <v>44.468221</v>
      </c>
      <c r="I33" s="310">
        <v>9.4225000000001558E-2</v>
      </c>
      <c r="J33" s="172"/>
      <c r="K33" s="311">
        <v>30.714061999999998</v>
      </c>
      <c r="L33" s="310">
        <v>0.9828109999999981</v>
      </c>
      <c r="M33" s="172"/>
      <c r="N33" s="311">
        <v>40.450398999999997</v>
      </c>
      <c r="O33" s="310">
        <v>0.67679099999999437</v>
      </c>
    </row>
    <row r="34" spans="1:15" s="173" customFormat="1" ht="14.45">
      <c r="A34" s="172" t="s">
        <v>17</v>
      </c>
      <c r="B34" s="311">
        <v>41.493077999999997</v>
      </c>
      <c r="C34" s="310">
        <v>0.52221899999999977</v>
      </c>
      <c r="D34" s="172"/>
      <c r="E34" s="311">
        <v>42.615805999999999</v>
      </c>
      <c r="F34" s="310">
        <v>1.1251749999999987</v>
      </c>
      <c r="G34" s="172"/>
      <c r="H34" s="311">
        <v>39.448137000000003</v>
      </c>
      <c r="I34" s="310">
        <v>8.4870000000002221E-2</v>
      </c>
      <c r="J34" s="172"/>
      <c r="K34" s="311">
        <v>23.92972</v>
      </c>
      <c r="L34" s="310">
        <v>0.53198899999999938</v>
      </c>
      <c r="M34" s="172"/>
      <c r="N34" s="311">
        <v>35.283104000000002</v>
      </c>
      <c r="O34" s="310">
        <v>0.5583300000000051</v>
      </c>
    </row>
    <row r="35" spans="1:15" s="173" customFormat="1" ht="14.45">
      <c r="A35" s="174" t="s">
        <v>18</v>
      </c>
      <c r="B35" s="311">
        <v>9.2523079999999993</v>
      </c>
      <c r="C35" s="310">
        <v>-3.5828000000000415E-2</v>
      </c>
      <c r="D35" s="174"/>
      <c r="E35" s="311">
        <v>8.0387710000000006</v>
      </c>
      <c r="F35" s="310">
        <v>-0.69218399999999924</v>
      </c>
      <c r="G35" s="174"/>
      <c r="H35" s="311">
        <v>11.289151</v>
      </c>
      <c r="I35" s="310">
        <v>-2.8880000000004458E-3</v>
      </c>
      <c r="J35" s="174"/>
      <c r="K35" s="311">
        <v>22.088750000000001</v>
      </c>
      <c r="L35" s="310">
        <v>0.78618100000000268</v>
      </c>
      <c r="M35" s="174"/>
      <c r="N35" s="311">
        <v>12.774407</v>
      </c>
      <c r="O35" s="310">
        <v>8.0477000000000132E-2</v>
      </c>
    </row>
    <row r="36" spans="1:15" s="173" customFormat="1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1:15" s="173" customFormat="1">
      <c r="A37" s="162"/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</row>
    <row r="38" spans="1:15" ht="14.45">
      <c r="A38" s="176" t="s">
        <v>20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</row>
    <row r="39" spans="1:15" ht="15.75" customHeight="1">
      <c r="A39" s="176" t="s">
        <v>21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</row>
    <row r="40" spans="1:15" ht="14.45">
      <c r="A40" s="176" t="s">
        <v>22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</row>
    <row r="42" spans="1:15">
      <c r="A42" s="161" t="s">
        <v>23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O42" s="161"/>
    </row>
  </sheetData>
  <mergeCells count="6">
    <mergeCell ref="B21:O21"/>
    <mergeCell ref="B3:C3"/>
    <mergeCell ref="E3:F3"/>
    <mergeCell ref="H3:I3"/>
    <mergeCell ref="K3:L3"/>
    <mergeCell ref="N3:O3"/>
  </mergeCells>
  <pageMargins left="0.17" right="0.16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7"/>
  <sheetViews>
    <sheetView zoomScale="90" zoomScaleNormal="90" workbookViewId="0"/>
  </sheetViews>
  <sheetFormatPr defaultColWidth="8.7109375" defaultRowHeight="12.95"/>
  <cols>
    <col min="1" max="1" width="22.5703125" style="26" customWidth="1"/>
    <col min="2" max="2" width="8.140625" style="26" customWidth="1"/>
    <col min="3" max="3" width="9.140625" style="26" customWidth="1"/>
    <col min="4" max="4" width="1.42578125" style="26" customWidth="1"/>
    <col min="5" max="5" width="13.85546875" style="26" customWidth="1"/>
    <col min="6" max="6" width="10.140625" style="26" customWidth="1"/>
    <col min="7" max="7" width="1.140625" style="26" customWidth="1"/>
    <col min="8" max="9" width="10.5703125" style="26" customWidth="1"/>
    <col min="10" max="10" width="1.28515625" style="26" customWidth="1"/>
    <col min="11" max="11" width="10.85546875" style="26" customWidth="1"/>
    <col min="12" max="12" width="10.140625" style="26" customWidth="1"/>
    <col min="13" max="16384" width="8.7109375" style="26"/>
  </cols>
  <sheetData>
    <row r="1" spans="1:12">
      <c r="A1" s="26" t="s">
        <v>198</v>
      </c>
    </row>
    <row r="3" spans="1:12" ht="12.75">
      <c r="A3" s="302"/>
      <c r="L3" s="26" t="s">
        <v>97</v>
      </c>
    </row>
    <row r="4" spans="1:12" ht="25.5" customHeight="1">
      <c r="B4" s="383" t="s">
        <v>199</v>
      </c>
      <c r="C4" s="383"/>
      <c r="D4" s="303"/>
      <c r="E4" s="383" t="s">
        <v>200</v>
      </c>
      <c r="F4" s="383"/>
      <c r="G4" s="303"/>
      <c r="H4" s="383" t="s">
        <v>201</v>
      </c>
      <c r="I4" s="383"/>
      <c r="J4" s="303"/>
      <c r="K4" s="383" t="s">
        <v>202</v>
      </c>
      <c r="L4" s="383"/>
    </row>
    <row r="5" spans="1:12" ht="38.1" customHeight="1">
      <c r="A5" s="40"/>
      <c r="B5" s="359" t="s">
        <v>203</v>
      </c>
      <c r="C5" s="359" t="s">
        <v>204</v>
      </c>
      <c r="D5" s="39"/>
      <c r="E5" s="359" t="s">
        <v>203</v>
      </c>
      <c r="F5" s="359" t="s">
        <v>205</v>
      </c>
      <c r="G5" s="39"/>
      <c r="H5" s="359" t="s">
        <v>203</v>
      </c>
      <c r="I5" s="359" t="s">
        <v>205</v>
      </c>
      <c r="J5" s="39"/>
      <c r="K5" s="359" t="s">
        <v>203</v>
      </c>
      <c r="L5" s="359" t="s">
        <v>205</v>
      </c>
    </row>
    <row r="6" spans="1:12" ht="12.75">
      <c r="A6" s="43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2" ht="12.75">
      <c r="A7" s="304">
        <v>2011</v>
      </c>
      <c r="B7" s="305">
        <v>43785.837</v>
      </c>
      <c r="C7" s="306">
        <v>7.1</v>
      </c>
      <c r="D7" s="306"/>
      <c r="E7" s="305">
        <v>32023.313999999998</v>
      </c>
      <c r="F7" s="306">
        <v>4.4000000000000004</v>
      </c>
      <c r="G7" s="306"/>
      <c r="H7" s="293">
        <f t="shared" ref="H7:H12" si="0">B7+E7</f>
        <v>75809.150999999998</v>
      </c>
      <c r="I7" s="306">
        <v>6</v>
      </c>
      <c r="J7" s="306"/>
      <c r="K7" s="305">
        <v>992821.96699999995</v>
      </c>
      <c r="L7" s="306">
        <v>3.3</v>
      </c>
    </row>
    <row r="8" spans="1:12" ht="12.75">
      <c r="A8" s="304">
        <v>2012</v>
      </c>
      <c r="B8" s="305">
        <v>44209.671999999999</v>
      </c>
      <c r="C8" s="306">
        <v>1</v>
      </c>
      <c r="D8" s="306"/>
      <c r="E8" s="305">
        <v>31754.822</v>
      </c>
      <c r="F8" s="306">
        <v>-0.8</v>
      </c>
      <c r="G8" s="306"/>
      <c r="H8" s="293">
        <f t="shared" si="0"/>
        <v>75964.494000000006</v>
      </c>
      <c r="I8" s="306">
        <v>0.2</v>
      </c>
      <c r="J8" s="306"/>
      <c r="K8" s="305">
        <v>958303.65800000005</v>
      </c>
      <c r="L8" s="306">
        <v>-3.5</v>
      </c>
    </row>
    <row r="9" spans="1:12" ht="12.75">
      <c r="A9" s="304">
        <v>2013</v>
      </c>
      <c r="B9" s="305">
        <v>44096.196000000004</v>
      </c>
      <c r="C9" s="306">
        <v>-0.3</v>
      </c>
      <c r="D9" s="306"/>
      <c r="E9" s="305">
        <v>30083.628000000001</v>
      </c>
      <c r="F9" s="306">
        <v>-5.3</v>
      </c>
      <c r="G9" s="306"/>
      <c r="H9" s="293">
        <f t="shared" si="0"/>
        <v>74179.824000000008</v>
      </c>
      <c r="I9" s="306">
        <v>-2.2999999999999998</v>
      </c>
      <c r="J9" s="306"/>
      <c r="K9" s="305">
        <v>905216.429</v>
      </c>
      <c r="L9" s="306">
        <v>-5.5</v>
      </c>
    </row>
    <row r="10" spans="1:12" ht="12.75">
      <c r="A10" s="304">
        <v>2014</v>
      </c>
      <c r="B10" s="305">
        <v>44420.222000000002</v>
      </c>
      <c r="C10" s="306">
        <v>0.7</v>
      </c>
      <c r="D10" s="306"/>
      <c r="E10" s="305">
        <v>31249.86</v>
      </c>
      <c r="F10" s="306">
        <v>3.9</v>
      </c>
      <c r="G10" s="306"/>
      <c r="H10" s="293">
        <f t="shared" si="0"/>
        <v>75670.081999999995</v>
      </c>
      <c r="I10" s="306">
        <v>2</v>
      </c>
      <c r="J10" s="306"/>
      <c r="K10" s="305">
        <v>895146.41799999995</v>
      </c>
      <c r="L10" s="306">
        <v>-1.1000000000000001</v>
      </c>
    </row>
    <row r="11" spans="1:12" ht="12.75">
      <c r="A11" s="304">
        <v>2015</v>
      </c>
      <c r="B11" s="305">
        <v>44357.517999999996</v>
      </c>
      <c r="C11" s="306">
        <v>-0.1</v>
      </c>
      <c r="D11" s="306"/>
      <c r="E11" s="305">
        <v>31355.501</v>
      </c>
      <c r="F11" s="306">
        <v>0.3</v>
      </c>
      <c r="G11" s="306"/>
      <c r="H11" s="293">
        <f t="shared" si="0"/>
        <v>75713.019</v>
      </c>
      <c r="I11" s="306">
        <v>0.1</v>
      </c>
      <c r="J11" s="306"/>
      <c r="K11" s="305">
        <v>880655.50899999996</v>
      </c>
      <c r="L11" s="306">
        <v>-1.6</v>
      </c>
    </row>
    <row r="12" spans="1:12" ht="12.75">
      <c r="A12" s="292">
        <v>2016</v>
      </c>
      <c r="B12" s="293">
        <v>43444.046000000002</v>
      </c>
      <c r="C12" s="294">
        <v>-2.1</v>
      </c>
      <c r="D12" s="294"/>
      <c r="E12" s="293">
        <v>32474.386999999999</v>
      </c>
      <c r="F12" s="294">
        <v>3.6</v>
      </c>
      <c r="G12" s="294"/>
      <c r="H12" s="293">
        <f t="shared" si="0"/>
        <v>75918.433000000005</v>
      </c>
      <c r="I12" s="294">
        <v>0.3</v>
      </c>
      <c r="J12" s="294"/>
      <c r="K12" s="293">
        <v>860385.48699999996</v>
      </c>
      <c r="L12" s="294">
        <v>-2.2999999999999998</v>
      </c>
    </row>
    <row r="13" spans="1:12" ht="12.75">
      <c r="A13" s="43" t="s">
        <v>206</v>
      </c>
      <c r="B13" s="307" t="s">
        <v>127</v>
      </c>
      <c r="C13" s="294">
        <v>5</v>
      </c>
      <c r="D13" s="294"/>
      <c r="E13" s="307" t="s">
        <v>127</v>
      </c>
      <c r="F13" s="294">
        <v>3.8</v>
      </c>
      <c r="G13" s="294"/>
      <c r="H13" s="307" t="s">
        <v>127</v>
      </c>
      <c r="I13" s="294">
        <v>8.8000000000000007</v>
      </c>
      <c r="J13" s="294"/>
      <c r="K13" s="307" t="s">
        <v>127</v>
      </c>
      <c r="L13" s="307" t="s">
        <v>127</v>
      </c>
    </row>
    <row r="14" spans="1:12" ht="12.75">
      <c r="A14" s="43" t="s">
        <v>207</v>
      </c>
      <c r="B14" s="307" t="s">
        <v>127</v>
      </c>
      <c r="C14" s="294">
        <v>6</v>
      </c>
      <c r="D14" s="294"/>
      <c r="E14" s="307" t="s">
        <v>127</v>
      </c>
      <c r="F14" s="294">
        <v>5.9</v>
      </c>
      <c r="G14" s="294"/>
      <c r="H14" s="307" t="s">
        <v>127</v>
      </c>
      <c r="I14" s="307" t="s">
        <v>127</v>
      </c>
      <c r="J14" s="294"/>
      <c r="K14" s="307" t="s">
        <v>127</v>
      </c>
      <c r="L14" s="294"/>
    </row>
    <row r="15" spans="1:12" ht="12.7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7" spans="1:1" ht="12.75">
      <c r="A17" s="26" t="s">
        <v>208</v>
      </c>
    </row>
  </sheetData>
  <mergeCells count="4">
    <mergeCell ref="B4:C4"/>
    <mergeCell ref="E4:F4"/>
    <mergeCell ref="H4:I4"/>
    <mergeCell ref="K4:L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0"/>
  <sheetViews>
    <sheetView zoomScaleNormal="100" workbookViewId="0"/>
  </sheetViews>
  <sheetFormatPr defaultColWidth="8.7109375" defaultRowHeight="12.95"/>
  <cols>
    <col min="1" max="1" width="31.42578125" style="26" customWidth="1"/>
    <col min="2" max="2" width="11.85546875" style="26" customWidth="1"/>
    <col min="3" max="3" width="11.42578125" style="26" customWidth="1"/>
    <col min="4" max="4" width="3" style="26" customWidth="1"/>
    <col min="5" max="5" width="8.7109375" style="26"/>
    <col min="6" max="6" width="11.85546875" style="26" customWidth="1"/>
    <col min="7" max="7" width="3" style="26" customWidth="1"/>
    <col min="8" max="8" width="8.7109375" style="26"/>
    <col min="9" max="9" width="11.85546875" style="26" customWidth="1"/>
    <col min="10" max="10" width="3" style="26" customWidth="1"/>
    <col min="11" max="11" width="8.7109375" style="26"/>
    <col min="12" max="12" width="12.140625" style="26" customWidth="1"/>
    <col min="13" max="13" width="3" style="26" customWidth="1"/>
    <col min="14" max="14" width="8.7109375" style="26"/>
    <col min="15" max="15" width="11.85546875" style="26" customWidth="1"/>
    <col min="16" max="16384" width="8.7109375" style="26"/>
  </cols>
  <sheetData>
    <row r="1" spans="1:15" ht="12.75">
      <c r="A1" s="26" t="s">
        <v>209</v>
      </c>
    </row>
    <row r="3" spans="1:15" ht="12.7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288" t="s">
        <v>97</v>
      </c>
    </row>
    <row r="4" spans="1:15" ht="12.75">
      <c r="A4" s="43"/>
      <c r="B4" s="381" t="s">
        <v>125</v>
      </c>
      <c r="C4" s="381"/>
      <c r="D4" s="289"/>
      <c r="E4" s="381" t="s">
        <v>126</v>
      </c>
      <c r="F4" s="381"/>
      <c r="G4" s="289"/>
      <c r="H4" s="381" t="s">
        <v>4</v>
      </c>
      <c r="I4" s="381"/>
      <c r="J4" s="289"/>
      <c r="K4" s="381" t="s">
        <v>128</v>
      </c>
      <c r="L4" s="381"/>
      <c r="M4" s="289"/>
      <c r="N4" s="381" t="s">
        <v>129</v>
      </c>
      <c r="O4" s="381"/>
    </row>
    <row r="5" spans="1:15" ht="25.5" customHeight="1">
      <c r="A5" s="290"/>
      <c r="B5" s="359" t="s">
        <v>203</v>
      </c>
      <c r="C5" s="359" t="s">
        <v>204</v>
      </c>
      <c r="D5" s="39"/>
      <c r="E5" s="359" t="s">
        <v>203</v>
      </c>
      <c r="F5" s="359" t="s">
        <v>204</v>
      </c>
      <c r="G5" s="39"/>
      <c r="H5" s="359" t="s">
        <v>203</v>
      </c>
      <c r="I5" s="359" t="s">
        <v>204</v>
      </c>
      <c r="J5" s="39"/>
      <c r="K5" s="359" t="s">
        <v>203</v>
      </c>
      <c r="L5" s="359" t="s">
        <v>204</v>
      </c>
      <c r="M5" s="39"/>
      <c r="N5" s="359" t="s">
        <v>203</v>
      </c>
      <c r="O5" s="359" t="s">
        <v>204</v>
      </c>
    </row>
    <row r="6" spans="1:15" ht="12.75">
      <c r="A6" s="29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</row>
    <row r="7" spans="1:15" ht="12.75">
      <c r="A7" s="292">
        <v>2011</v>
      </c>
      <c r="B7" s="293">
        <v>12046.665999999999</v>
      </c>
      <c r="C7" s="294">
        <v>7.4</v>
      </c>
      <c r="D7" s="295"/>
      <c r="E7" s="293">
        <v>14591.279</v>
      </c>
      <c r="F7" s="294">
        <v>6.9</v>
      </c>
      <c r="G7" s="295"/>
      <c r="H7" s="293">
        <v>8600.4079999999994</v>
      </c>
      <c r="I7" s="294">
        <v>5.9</v>
      </c>
      <c r="J7" s="295"/>
      <c r="K7" s="293">
        <v>5321.451</v>
      </c>
      <c r="L7" s="294">
        <v>8.1999999999999993</v>
      </c>
      <c r="M7" s="295"/>
      <c r="N7" s="293">
        <v>3226.0340000000001</v>
      </c>
      <c r="O7" s="294">
        <v>8.6</v>
      </c>
    </row>
    <row r="8" spans="1:15" ht="12.75">
      <c r="A8" s="292">
        <v>2012</v>
      </c>
      <c r="B8" s="293">
        <v>12355.119000000001</v>
      </c>
      <c r="C8" s="294">
        <v>2.6</v>
      </c>
      <c r="D8" s="295"/>
      <c r="E8" s="293">
        <v>14802.016</v>
      </c>
      <c r="F8" s="294">
        <v>1.4</v>
      </c>
      <c r="G8" s="295"/>
      <c r="H8" s="293">
        <v>8558.7109999999993</v>
      </c>
      <c r="I8" s="294">
        <v>-0.5</v>
      </c>
      <c r="J8" s="295"/>
      <c r="K8" s="293">
        <v>5249.1750000000002</v>
      </c>
      <c r="L8" s="294">
        <v>-1.4</v>
      </c>
      <c r="M8" s="295"/>
      <c r="N8" s="293">
        <v>3244.6529999999998</v>
      </c>
      <c r="O8" s="294">
        <v>0.6</v>
      </c>
    </row>
    <row r="9" spans="1:15" ht="12.75">
      <c r="A9" s="292">
        <v>2013</v>
      </c>
      <c r="B9" s="293">
        <v>12424.181</v>
      </c>
      <c r="C9" s="294">
        <v>0.6</v>
      </c>
      <c r="D9" s="295"/>
      <c r="E9" s="293">
        <v>14786.442999999999</v>
      </c>
      <c r="F9" s="294">
        <v>-0.1</v>
      </c>
      <c r="G9" s="295"/>
      <c r="H9" s="293">
        <v>8535.2870000000003</v>
      </c>
      <c r="I9" s="294">
        <v>-0.3</v>
      </c>
      <c r="J9" s="295"/>
      <c r="K9" s="293">
        <v>5187.5129999999999</v>
      </c>
      <c r="L9" s="294">
        <v>-1.2</v>
      </c>
      <c r="M9" s="295"/>
      <c r="N9" s="293">
        <v>3162.7739999999999</v>
      </c>
      <c r="O9" s="294">
        <v>-2.5</v>
      </c>
    </row>
    <row r="10" spans="1:15" ht="12.75">
      <c r="A10" s="292">
        <v>2014</v>
      </c>
      <c r="B10" s="293">
        <v>12385.665000000001</v>
      </c>
      <c r="C10" s="294">
        <v>-0.3</v>
      </c>
      <c r="D10" s="295"/>
      <c r="E10" s="293">
        <v>15012.116</v>
      </c>
      <c r="F10" s="294">
        <v>1.5</v>
      </c>
      <c r="G10" s="295"/>
      <c r="H10" s="293">
        <v>8618.1370000000006</v>
      </c>
      <c r="I10" s="294">
        <v>1</v>
      </c>
      <c r="J10" s="295"/>
      <c r="K10" s="293">
        <v>5156.7790000000005</v>
      </c>
      <c r="L10" s="294">
        <v>-0.6</v>
      </c>
      <c r="M10" s="295"/>
      <c r="N10" s="293">
        <v>3247.527</v>
      </c>
      <c r="O10" s="294">
        <v>2.7</v>
      </c>
    </row>
    <row r="11" spans="1:15" ht="12.75">
      <c r="A11" s="292">
        <v>2015</v>
      </c>
      <c r="B11" s="293">
        <v>12414.634</v>
      </c>
      <c r="C11" s="294">
        <v>0.2</v>
      </c>
      <c r="D11" s="295"/>
      <c r="E11" s="293">
        <v>14889.049000000001</v>
      </c>
      <c r="F11" s="294">
        <v>-0.8</v>
      </c>
      <c r="G11" s="295"/>
      <c r="H11" s="293">
        <v>8577.98</v>
      </c>
      <c r="I11" s="294">
        <v>-0.5</v>
      </c>
      <c r="J11" s="295"/>
      <c r="K11" s="293">
        <v>5258.5349999999999</v>
      </c>
      <c r="L11" s="294">
        <v>2</v>
      </c>
      <c r="M11" s="295"/>
      <c r="N11" s="293">
        <v>3207.32</v>
      </c>
      <c r="O11" s="294">
        <v>-1.2</v>
      </c>
    </row>
    <row r="12" spans="1:15" ht="12.75">
      <c r="A12" s="292">
        <v>2016</v>
      </c>
      <c r="B12" s="293">
        <v>12202.557000000001</v>
      </c>
      <c r="C12" s="294">
        <v>-1.7</v>
      </c>
      <c r="D12" s="295"/>
      <c r="E12" s="293">
        <v>14955.838</v>
      </c>
      <c r="F12" s="294">
        <v>0.4</v>
      </c>
      <c r="G12" s="295"/>
      <c r="H12" s="293">
        <v>8229.9920000000002</v>
      </c>
      <c r="I12" s="294">
        <v>-4.0999999999999996</v>
      </c>
      <c r="J12" s="295"/>
      <c r="K12" s="293">
        <v>5028.598</v>
      </c>
      <c r="L12" s="294">
        <v>-4.4000000000000004</v>
      </c>
      <c r="M12" s="295"/>
      <c r="N12" s="293">
        <v>3027.0610000000001</v>
      </c>
      <c r="O12" s="294">
        <v>-5.6</v>
      </c>
    </row>
    <row r="13" spans="1:15" ht="12.75">
      <c r="A13" s="43" t="s">
        <v>210</v>
      </c>
      <c r="B13" s="296">
        <v>28.1</v>
      </c>
      <c r="C13" s="297" t="s">
        <v>127</v>
      </c>
      <c r="D13" s="296"/>
      <c r="E13" s="296">
        <v>34.4</v>
      </c>
      <c r="F13" s="297" t="s">
        <v>127</v>
      </c>
      <c r="G13" s="296"/>
      <c r="H13" s="296">
        <v>18.899999999999999</v>
      </c>
      <c r="I13" s="297" t="s">
        <v>127</v>
      </c>
      <c r="J13" s="296"/>
      <c r="K13" s="296">
        <v>11.6</v>
      </c>
      <c r="L13" s="297" t="s">
        <v>127</v>
      </c>
      <c r="M13" s="296"/>
      <c r="N13" s="296">
        <v>7</v>
      </c>
      <c r="O13" s="297" t="s">
        <v>127</v>
      </c>
    </row>
    <row r="14" spans="1:15" ht="12.75">
      <c r="A14" s="43" t="s">
        <v>211</v>
      </c>
      <c r="B14" s="294">
        <v>104</v>
      </c>
      <c r="C14" s="297" t="s">
        <v>127</v>
      </c>
      <c r="D14" s="294"/>
      <c r="E14" s="294">
        <v>95</v>
      </c>
      <c r="F14" s="297" t="s">
        <v>127</v>
      </c>
      <c r="G14" s="294"/>
      <c r="H14" s="294">
        <v>98</v>
      </c>
      <c r="I14" s="297" t="s">
        <v>127</v>
      </c>
      <c r="J14" s="294"/>
      <c r="K14" s="294">
        <v>38</v>
      </c>
      <c r="L14" s="297" t="s">
        <v>127</v>
      </c>
      <c r="M14" s="294"/>
      <c r="N14" s="294">
        <v>44</v>
      </c>
      <c r="O14" s="297" t="s">
        <v>127</v>
      </c>
    </row>
    <row r="15" spans="1:15" ht="15">
      <c r="A15" s="43" t="s">
        <v>212</v>
      </c>
      <c r="B15" s="298">
        <v>11789</v>
      </c>
      <c r="C15" s="299" t="s">
        <v>127</v>
      </c>
      <c r="D15" s="298"/>
      <c r="E15" s="298">
        <v>15802</v>
      </c>
      <c r="F15" s="299" t="s">
        <v>127</v>
      </c>
      <c r="G15" s="298"/>
      <c r="H15" s="298">
        <v>8417</v>
      </c>
      <c r="I15" s="299" t="s">
        <v>127</v>
      </c>
      <c r="J15" s="298"/>
      <c r="K15" s="298">
        <v>13123</v>
      </c>
      <c r="L15" s="299" t="s">
        <v>127</v>
      </c>
      <c r="M15" s="298"/>
      <c r="N15" s="298">
        <v>6864</v>
      </c>
      <c r="O15" s="299" t="s">
        <v>127</v>
      </c>
    </row>
    <row r="16" spans="1:15" ht="12.75">
      <c r="A16" s="40"/>
      <c r="B16" s="300"/>
      <c r="C16" s="300"/>
      <c r="D16" s="300"/>
      <c r="E16" s="300"/>
      <c r="F16" s="300"/>
      <c r="G16" s="300"/>
      <c r="H16" s="300"/>
      <c r="I16" s="40"/>
      <c r="J16" s="300"/>
      <c r="K16" s="40"/>
      <c r="L16" s="40"/>
      <c r="M16" s="300"/>
      <c r="N16" s="40"/>
      <c r="O16" s="40"/>
    </row>
    <row r="17" spans="1:13" ht="12.75">
      <c r="B17" s="293"/>
      <c r="C17" s="293"/>
      <c r="D17" s="293"/>
      <c r="E17" s="293"/>
      <c r="F17" s="293"/>
      <c r="G17" s="293"/>
      <c r="H17" s="293"/>
      <c r="J17" s="293"/>
      <c r="M17" s="293"/>
    </row>
    <row r="18" spans="1:13" ht="15">
      <c r="A18" s="301" t="s">
        <v>213</v>
      </c>
    </row>
    <row r="20" spans="1:13" ht="12.75">
      <c r="A20" s="301" t="s">
        <v>214</v>
      </c>
    </row>
  </sheetData>
  <mergeCells count="5">
    <mergeCell ref="B4:C4"/>
    <mergeCell ref="E4:F4"/>
    <mergeCell ref="H4:I4"/>
    <mergeCell ref="K4:L4"/>
    <mergeCell ref="N4:O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2"/>
  <sheetViews>
    <sheetView zoomScale="90" zoomScaleNormal="90" workbookViewId="0">
      <selection activeCell="A2" sqref="A2"/>
    </sheetView>
  </sheetViews>
  <sheetFormatPr defaultColWidth="7.5703125" defaultRowHeight="12.95"/>
  <cols>
    <col min="1" max="1" width="14.28515625" style="248" customWidth="1"/>
    <col min="2" max="2" width="11.5703125" style="248" customWidth="1"/>
    <col min="3" max="3" width="13.85546875" style="248" customWidth="1"/>
    <col min="4" max="5" width="12.7109375" style="248" customWidth="1"/>
    <col min="6" max="6" width="2.42578125" style="248" customWidth="1"/>
    <col min="7" max="16384" width="7.5703125" style="248"/>
  </cols>
  <sheetData>
    <row r="1" spans="1:12" ht="12.75">
      <c r="A1" s="196" t="s">
        <v>215</v>
      </c>
    </row>
    <row r="2" spans="1:12" ht="12.75">
      <c r="A2" s="196"/>
    </row>
    <row r="3" spans="1:12" ht="12.75">
      <c r="B3" s="200"/>
      <c r="C3" s="200"/>
      <c r="E3" s="197" t="s">
        <v>97</v>
      </c>
    </row>
    <row r="4" spans="1:12" ht="39.6" customHeight="1">
      <c r="A4" s="280"/>
      <c r="B4" s="363" t="s">
        <v>216</v>
      </c>
      <c r="C4" s="363" t="s">
        <v>217</v>
      </c>
      <c r="D4" s="363" t="s">
        <v>218</v>
      </c>
      <c r="E4" s="363" t="s">
        <v>219</v>
      </c>
    </row>
    <row r="5" spans="1:12" ht="12.75">
      <c r="B5" s="252"/>
      <c r="C5" s="252"/>
      <c r="D5" s="251"/>
      <c r="E5" s="251"/>
    </row>
    <row r="6" spans="1:12" ht="12.75">
      <c r="A6" s="405" t="s">
        <v>92</v>
      </c>
      <c r="B6" s="405"/>
      <c r="C6" s="405"/>
      <c r="D6" s="405"/>
      <c r="E6" s="405"/>
    </row>
    <row r="7" spans="1:12" ht="12.75">
      <c r="A7" s="364">
        <v>2012</v>
      </c>
      <c r="B7" s="223">
        <v>4418</v>
      </c>
      <c r="C7" s="223">
        <v>2204</v>
      </c>
      <c r="D7" s="281">
        <v>49.9</v>
      </c>
      <c r="E7" s="281">
        <v>9.4</v>
      </c>
    </row>
    <row r="8" spans="1:12" ht="12.75">
      <c r="A8" s="364">
        <v>2013</v>
      </c>
      <c r="B8" s="223">
        <v>5004</v>
      </c>
      <c r="C8" s="223">
        <v>2714</v>
      </c>
      <c r="D8" s="281">
        <v>54.4</v>
      </c>
      <c r="E8" s="281">
        <v>10.7</v>
      </c>
    </row>
    <row r="9" spans="1:12" ht="12.75">
      <c r="A9" s="364">
        <v>2014</v>
      </c>
      <c r="B9" s="223">
        <v>5446</v>
      </c>
      <c r="C9" s="223">
        <v>3130</v>
      </c>
      <c r="D9" s="281">
        <v>57.5</v>
      </c>
      <c r="E9" s="281">
        <v>11.8</v>
      </c>
    </row>
    <row r="10" spans="1:12" ht="12.75">
      <c r="A10" s="364">
        <v>2015</v>
      </c>
      <c r="B10" s="223">
        <v>6278</v>
      </c>
      <c r="C10" s="223">
        <v>3608</v>
      </c>
      <c r="D10" s="281">
        <v>57.5</v>
      </c>
      <c r="E10" s="281">
        <v>14.2</v>
      </c>
      <c r="G10" s="282"/>
    </row>
    <row r="11" spans="1:12" ht="12.75">
      <c r="A11" s="364">
        <v>2016</v>
      </c>
      <c r="B11" s="223">
        <v>6560</v>
      </c>
      <c r="C11" s="223">
        <v>3627</v>
      </c>
      <c r="D11" s="281">
        <v>55.3</v>
      </c>
      <c r="E11" s="281">
        <v>15.1</v>
      </c>
      <c r="G11" s="282"/>
      <c r="H11" s="192"/>
      <c r="I11" s="192"/>
      <c r="J11" s="192"/>
      <c r="K11" s="192"/>
      <c r="L11" s="192"/>
    </row>
    <row r="12" spans="1:12" ht="12.75">
      <c r="A12" s="283" t="s">
        <v>98</v>
      </c>
      <c r="B12" s="284">
        <v>4.5</v>
      </c>
      <c r="C12" s="284">
        <v>0.5</v>
      </c>
      <c r="D12" s="285">
        <v>-3.8</v>
      </c>
      <c r="E12" s="281">
        <v>6.3</v>
      </c>
      <c r="G12" s="274"/>
    </row>
    <row r="13" spans="1:12" ht="12.75">
      <c r="A13" s="405" t="s">
        <v>202</v>
      </c>
      <c r="B13" s="405"/>
      <c r="C13" s="405"/>
      <c r="D13" s="405"/>
      <c r="E13" s="405"/>
    </row>
    <row r="14" spans="1:12" ht="12.75">
      <c r="A14" s="364">
        <v>2012</v>
      </c>
      <c r="B14" s="223">
        <v>112852</v>
      </c>
      <c r="C14" s="223">
        <v>33872</v>
      </c>
      <c r="D14" s="281">
        <v>30</v>
      </c>
      <c r="E14" s="281">
        <v>9.8000000000000007</v>
      </c>
    </row>
    <row r="15" spans="1:12" ht="12.75">
      <c r="A15" s="364">
        <v>2013</v>
      </c>
      <c r="B15" s="223">
        <v>139499</v>
      </c>
      <c r="C15" s="223">
        <v>45907</v>
      </c>
      <c r="D15" s="281">
        <v>32.9</v>
      </c>
      <c r="E15" s="281">
        <v>13</v>
      </c>
    </row>
    <row r="16" spans="1:12" ht="12.75">
      <c r="A16" s="364">
        <v>2014</v>
      </c>
      <c r="B16" s="223">
        <v>156523</v>
      </c>
      <c r="C16" s="223">
        <v>56608</v>
      </c>
      <c r="D16" s="281">
        <v>36.200000000000003</v>
      </c>
      <c r="E16" s="281">
        <v>15.3</v>
      </c>
    </row>
    <row r="17" spans="1:12" ht="12.75">
      <c r="A17" s="364">
        <v>2015</v>
      </c>
      <c r="B17" s="223">
        <v>173626</v>
      </c>
      <c r="C17" s="223">
        <v>67088</v>
      </c>
      <c r="D17" s="281">
        <v>38.6</v>
      </c>
      <c r="E17" s="281">
        <v>19.7</v>
      </c>
      <c r="G17" s="282"/>
    </row>
    <row r="18" spans="1:12" ht="12.75">
      <c r="A18" s="364">
        <v>2016</v>
      </c>
      <c r="B18" s="223">
        <v>177139</v>
      </c>
      <c r="C18" s="223">
        <v>67338</v>
      </c>
      <c r="D18" s="281">
        <v>38</v>
      </c>
      <c r="E18" s="281">
        <v>20.6</v>
      </c>
      <c r="G18" s="192"/>
      <c r="H18" s="192"/>
      <c r="I18" s="192"/>
      <c r="J18" s="192"/>
      <c r="K18" s="192"/>
      <c r="L18" s="192"/>
    </row>
    <row r="19" spans="1:12" ht="12.75">
      <c r="A19" s="283" t="s">
        <v>98</v>
      </c>
      <c r="B19" s="284">
        <v>2</v>
      </c>
      <c r="C19" s="284">
        <v>0.4</v>
      </c>
      <c r="D19" s="285">
        <v>-1.6</v>
      </c>
      <c r="E19" s="281">
        <v>4.5999999999999996</v>
      </c>
      <c r="G19" s="192"/>
      <c r="H19" s="192"/>
      <c r="I19" s="192"/>
      <c r="J19" s="192"/>
      <c r="K19" s="192"/>
    </row>
    <row r="20" spans="1:12" ht="12.75">
      <c r="A20" s="250"/>
      <c r="B20" s="286"/>
      <c r="C20" s="286"/>
      <c r="D20" s="287"/>
      <c r="E20" s="287"/>
    </row>
    <row r="22" spans="1:12" ht="12.75">
      <c r="A22" s="159" t="s">
        <v>208</v>
      </c>
      <c r="B22" s="237"/>
      <c r="C22" s="237"/>
      <c r="E22" s="223"/>
    </row>
    <row r="23" spans="1:12" ht="12.75">
      <c r="B23" s="192"/>
      <c r="C23" s="192"/>
      <c r="D23" s="192"/>
    </row>
    <row r="24" spans="1:12" ht="12.75">
      <c r="B24" s="192"/>
      <c r="C24" s="192"/>
      <c r="D24" s="192"/>
      <c r="E24" s="282"/>
    </row>
    <row r="25" spans="1:12" ht="12.75">
      <c r="B25" s="274"/>
      <c r="D25" s="192"/>
    </row>
    <row r="26" spans="1:12" ht="12.75">
      <c r="B26" s="274"/>
      <c r="D26" s="192"/>
    </row>
    <row r="27" spans="1:12" ht="12.75">
      <c r="B27" s="274"/>
      <c r="D27" s="284"/>
    </row>
    <row r="28" spans="1:12" ht="12.75">
      <c r="B28" s="274"/>
      <c r="D28" s="192"/>
    </row>
    <row r="29" spans="1:12" ht="12.75">
      <c r="B29" s="274"/>
      <c r="D29" s="192"/>
    </row>
    <row r="30" spans="1:12">
      <c r="D30" s="192"/>
    </row>
    <row r="31" spans="1:12">
      <c r="D31" s="192"/>
    </row>
    <row r="32" spans="1:12">
      <c r="D32" s="192"/>
    </row>
  </sheetData>
  <mergeCells count="2">
    <mergeCell ref="A6:E6"/>
    <mergeCell ref="A13:E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30"/>
  <sheetViews>
    <sheetView topLeftCell="E1" zoomScaleNormal="100" workbookViewId="0">
      <selection activeCell="F4" sqref="F4"/>
    </sheetView>
  </sheetViews>
  <sheetFormatPr defaultColWidth="8.7109375" defaultRowHeight="12.95"/>
  <cols>
    <col min="1" max="1" width="20" style="26" customWidth="1"/>
    <col min="2" max="2" width="13.28515625" style="36" customWidth="1"/>
    <col min="3" max="3" width="11.140625" style="36" customWidth="1"/>
    <col min="4" max="4" width="13.42578125" style="36" customWidth="1"/>
    <col min="5" max="5" width="12.42578125" style="26" customWidth="1"/>
    <col min="6" max="6" width="11.140625" style="26" customWidth="1"/>
    <col min="7" max="7" width="11.85546875" style="26" customWidth="1"/>
    <col min="8" max="8" width="10.42578125" style="26" customWidth="1"/>
    <col min="9" max="9" width="10.7109375" style="26" customWidth="1"/>
    <col min="10" max="16384" width="8.7109375" style="26"/>
  </cols>
  <sheetData>
    <row r="1" spans="1:13" ht="25.5" customHeight="1">
      <c r="A1" s="275" t="s">
        <v>220</v>
      </c>
    </row>
    <row r="2" spans="1:13" ht="25.5">
      <c r="A2" s="276" t="s">
        <v>221</v>
      </c>
      <c r="B2" s="277" t="s">
        <v>66</v>
      </c>
      <c r="C2" s="277" t="s">
        <v>92</v>
      </c>
      <c r="D2" s="277" t="s">
        <v>222</v>
      </c>
    </row>
    <row r="3" spans="1:13">
      <c r="A3" s="278" t="s">
        <v>223</v>
      </c>
      <c r="B3" s="279">
        <v>0.60199999999999998</v>
      </c>
      <c r="C3" s="279">
        <v>0.36799999999999999</v>
      </c>
      <c r="D3" s="279">
        <v>0.55200000000000005</v>
      </c>
      <c r="F3" s="406" t="s">
        <v>224</v>
      </c>
      <c r="G3" s="406"/>
      <c r="H3" s="406"/>
      <c r="I3" s="406"/>
      <c r="J3" s="406"/>
      <c r="K3" s="406"/>
      <c r="L3" s="406"/>
      <c r="M3" s="406"/>
    </row>
    <row r="4" spans="1:13" ht="12.75">
      <c r="A4" s="278" t="s">
        <v>225</v>
      </c>
      <c r="B4" s="279">
        <v>0.64900000000000002</v>
      </c>
      <c r="C4" s="279">
        <v>0.498</v>
      </c>
      <c r="D4" s="279">
        <v>0.64500000000000002</v>
      </c>
    </row>
    <row r="5" spans="1:13" ht="12.75">
      <c r="A5" s="278" t="s">
        <v>226</v>
      </c>
      <c r="B5" s="279">
        <v>0.58099999999999996</v>
      </c>
      <c r="C5" s="279">
        <v>0.32300000000000001</v>
      </c>
      <c r="D5" s="279">
        <v>0.56299999999999994</v>
      </c>
    </row>
    <row r="6" spans="1:13" ht="12.75">
      <c r="A6" s="278" t="s">
        <v>227</v>
      </c>
      <c r="B6" s="279">
        <v>0.67100000000000004</v>
      </c>
      <c r="C6" s="279">
        <v>0.42199999999999999</v>
      </c>
      <c r="D6" s="279">
        <v>0.64</v>
      </c>
    </row>
    <row r="7" spans="1:13" ht="12.75">
      <c r="A7" s="278" t="s">
        <v>228</v>
      </c>
      <c r="B7" s="279">
        <v>0.55300000000000005</v>
      </c>
      <c r="C7" s="279">
        <v>0.316</v>
      </c>
      <c r="D7" s="279">
        <v>0.503</v>
      </c>
    </row>
    <row r="8" spans="1:13" ht="12.75">
      <c r="A8" s="278" t="s">
        <v>229</v>
      </c>
      <c r="B8" s="279">
        <v>0.59199999999999997</v>
      </c>
      <c r="C8" s="279">
        <v>0.34399999999999997</v>
      </c>
      <c r="D8" s="279">
        <v>0.52800000000000002</v>
      </c>
    </row>
    <row r="9" spans="1:13" ht="12.75">
      <c r="A9" s="278" t="s">
        <v>230</v>
      </c>
      <c r="B9" s="279">
        <v>0.53800000000000003</v>
      </c>
      <c r="C9" s="279">
        <v>0.33900000000000002</v>
      </c>
      <c r="D9" s="279">
        <v>0.47699999999999998</v>
      </c>
    </row>
    <row r="10" spans="1:13" ht="12.75">
      <c r="A10" s="278" t="s">
        <v>231</v>
      </c>
      <c r="B10" s="279">
        <v>0.70299999999999996</v>
      </c>
      <c r="C10" s="279">
        <v>0.38800000000000001</v>
      </c>
      <c r="D10" s="279">
        <v>0.74199999999999999</v>
      </c>
    </row>
    <row r="11" spans="1:13" ht="12.75">
      <c r="A11" s="278" t="s">
        <v>232</v>
      </c>
      <c r="B11" s="279">
        <v>0.61899999999999999</v>
      </c>
      <c r="C11" s="279">
        <v>0.34899999999999998</v>
      </c>
      <c r="D11" s="279">
        <v>0.57299999999999995</v>
      </c>
    </row>
    <row r="12" spans="1:13" ht="12.75">
      <c r="A12" s="278" t="s">
        <v>233</v>
      </c>
      <c r="B12" s="279">
        <v>0.66400000000000003</v>
      </c>
      <c r="C12" s="279">
        <v>0.376</v>
      </c>
      <c r="D12" s="279">
        <v>0.64800000000000002</v>
      </c>
    </row>
    <row r="13" spans="1:13" ht="12.75">
      <c r="A13" s="278" t="s">
        <v>234</v>
      </c>
      <c r="B13" s="279">
        <v>0.65300000000000002</v>
      </c>
      <c r="C13" s="279">
        <v>0.36399999999999999</v>
      </c>
      <c r="D13" s="279">
        <v>0.71699999999999997</v>
      </c>
    </row>
    <row r="14" spans="1:13" ht="12.75">
      <c r="A14" s="278" t="s">
        <v>235</v>
      </c>
      <c r="B14" s="279">
        <v>0.82799999999999996</v>
      </c>
      <c r="C14" s="279">
        <v>0.46</v>
      </c>
      <c r="D14" s="279">
        <v>0.84099999999999997</v>
      </c>
    </row>
    <row r="15" spans="1:13" ht="12.75">
      <c r="A15" s="278" t="s">
        <v>236</v>
      </c>
      <c r="B15" s="279">
        <v>0.72699999999999998</v>
      </c>
      <c r="C15" s="279">
        <v>0.41</v>
      </c>
      <c r="D15" s="279">
        <v>0.69499999999999995</v>
      </c>
    </row>
    <row r="16" spans="1:13" ht="12.75">
      <c r="A16" s="278" t="s">
        <v>237</v>
      </c>
      <c r="B16" s="279">
        <v>0.78200000000000003</v>
      </c>
      <c r="C16" s="279">
        <v>0.38600000000000001</v>
      </c>
      <c r="D16" s="279">
        <v>0.79800000000000004</v>
      </c>
    </row>
    <row r="17" spans="1:6" ht="12.75">
      <c r="A17" s="278" t="s">
        <v>238</v>
      </c>
      <c r="B17" s="279">
        <v>0.74199999999999999</v>
      </c>
      <c r="C17" s="279">
        <v>0.40300000000000002</v>
      </c>
      <c r="D17" s="279">
        <v>0.73299999999999998</v>
      </c>
    </row>
    <row r="18" spans="1:6" ht="12.75">
      <c r="A18" s="278" t="s">
        <v>239</v>
      </c>
      <c r="B18" s="279">
        <v>0.85699999999999998</v>
      </c>
      <c r="C18" s="279">
        <v>0.46100000000000002</v>
      </c>
      <c r="D18" s="279">
        <v>0.93200000000000005</v>
      </c>
    </row>
    <row r="19" spans="1:6" ht="12.75">
      <c r="A19" s="278" t="s">
        <v>240</v>
      </c>
      <c r="B19" s="279">
        <v>0.71499999999999997</v>
      </c>
      <c r="C19" s="279">
        <v>0.39700000000000002</v>
      </c>
      <c r="D19" s="279">
        <v>0.72399999999999998</v>
      </c>
    </row>
    <row r="20" spans="1:6" ht="12.75">
      <c r="A20" s="278" t="s">
        <v>241</v>
      </c>
      <c r="B20" s="279">
        <v>0.86899999999999999</v>
      </c>
      <c r="C20" s="279">
        <v>0.496</v>
      </c>
      <c r="D20" s="279">
        <v>0.81899999999999995</v>
      </c>
    </row>
    <row r="21" spans="1:6" ht="12.75">
      <c r="A21" s="278" t="s">
        <v>242</v>
      </c>
      <c r="B21" s="279">
        <v>0.78400000000000003</v>
      </c>
      <c r="C21" s="279">
        <v>0.41399999999999998</v>
      </c>
      <c r="D21" s="279">
        <v>0.75600000000000001</v>
      </c>
      <c r="F21" s="26" t="s">
        <v>208</v>
      </c>
    </row>
    <row r="22" spans="1:6" ht="12.75">
      <c r="A22" s="278" t="s">
        <v>243</v>
      </c>
      <c r="B22" s="279">
        <v>0.98</v>
      </c>
      <c r="C22" s="279">
        <v>0.54200000000000004</v>
      </c>
      <c r="D22" s="279">
        <v>0.89500000000000002</v>
      </c>
    </row>
    <row r="23" spans="1:6" ht="12.75">
      <c r="A23" s="278" t="s">
        <v>244</v>
      </c>
      <c r="B23" s="279">
        <v>0.747</v>
      </c>
      <c r="C23" s="279">
        <v>0.45400000000000001</v>
      </c>
      <c r="D23" s="279">
        <v>0.752</v>
      </c>
    </row>
    <row r="24" spans="1:6" ht="12.75">
      <c r="A24" s="278" t="s">
        <v>245</v>
      </c>
      <c r="B24" s="279">
        <v>0.86499999999999999</v>
      </c>
      <c r="C24" s="279">
        <v>0.51200000000000001</v>
      </c>
      <c r="D24" s="279">
        <v>0.85799999999999998</v>
      </c>
    </row>
    <row r="25" spans="1:6" ht="12.75">
      <c r="A25" s="278" t="s">
        <v>246</v>
      </c>
      <c r="B25" s="279">
        <v>0.81799999999999995</v>
      </c>
      <c r="C25" s="279">
        <v>0.48799999999999999</v>
      </c>
      <c r="D25" s="279">
        <v>0.88700000000000001</v>
      </c>
    </row>
    <row r="26" spans="1:6" ht="12.75">
      <c r="A26" s="278" t="s">
        <v>247</v>
      </c>
      <c r="B26" s="279">
        <v>0.86299999999999999</v>
      </c>
      <c r="C26" s="279">
        <v>0.52700000000000002</v>
      </c>
      <c r="D26" s="279">
        <v>0.80100000000000005</v>
      </c>
    </row>
    <row r="27" spans="1:6">
      <c r="A27" s="278" t="s">
        <v>248</v>
      </c>
      <c r="B27" s="279">
        <v>0.86299999999999999</v>
      </c>
      <c r="C27" s="279">
        <v>0.51100000000000001</v>
      </c>
      <c r="D27" s="279">
        <v>0.68500000000000005</v>
      </c>
    </row>
    <row r="28" spans="1:6">
      <c r="A28" s="278" t="s">
        <v>249</v>
      </c>
      <c r="B28" s="279">
        <v>0.84399999999999997</v>
      </c>
      <c r="C28" s="279">
        <v>0.505</v>
      </c>
      <c r="D28" s="279">
        <v>0.83199999999999996</v>
      </c>
    </row>
    <row r="29" spans="1:6">
      <c r="A29" s="278" t="s">
        <v>250</v>
      </c>
      <c r="B29" s="279">
        <v>0.69099999999999995</v>
      </c>
      <c r="C29" s="279">
        <v>0.44400000000000001</v>
      </c>
      <c r="D29" s="279">
        <v>0.66600000000000004</v>
      </c>
    </row>
    <row r="30" spans="1:6">
      <c r="A30" s="278" t="s">
        <v>251</v>
      </c>
      <c r="B30" s="279">
        <v>1.0369999999999999</v>
      </c>
      <c r="C30" s="279">
        <v>0.64900000000000002</v>
      </c>
      <c r="D30" s="279">
        <v>0.95499999999999996</v>
      </c>
    </row>
  </sheetData>
  <mergeCells count="1">
    <mergeCell ref="F3:M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24"/>
  <sheetViews>
    <sheetView zoomScale="90" zoomScaleNormal="90" workbookViewId="0">
      <selection activeCell="A2" sqref="A2"/>
    </sheetView>
  </sheetViews>
  <sheetFormatPr defaultColWidth="7.5703125" defaultRowHeight="12.95"/>
  <cols>
    <col min="1" max="1" width="12.140625" style="248" bestFit="1" customWidth="1"/>
    <col min="2" max="2" width="6.42578125" style="248" customWidth="1"/>
    <col min="3" max="3" width="6.85546875" style="248" customWidth="1"/>
    <col min="4" max="4" width="11.5703125" style="248" customWidth="1"/>
    <col min="5" max="5" width="2.5703125" style="248" customWidth="1"/>
    <col min="6" max="7" width="6.85546875" style="248" customWidth="1"/>
    <col min="8" max="8" width="9.7109375" style="248" customWidth="1"/>
    <col min="9" max="9" width="3" style="248" customWidth="1"/>
    <col min="10" max="10" width="6.5703125" style="248" customWidth="1"/>
    <col min="11" max="11" width="7" style="248" customWidth="1"/>
    <col min="12" max="12" width="10.140625" style="248" customWidth="1"/>
    <col min="13" max="13" width="2.7109375" style="248" customWidth="1"/>
    <col min="14" max="14" width="7.42578125" style="248" customWidth="1"/>
    <col min="15" max="15" width="7.140625" style="248" customWidth="1"/>
    <col min="16" max="16" width="10.140625" style="248" customWidth="1"/>
    <col min="17" max="16384" width="7.5703125" style="248"/>
  </cols>
  <sheetData>
    <row r="1" spans="1:18" ht="12.75">
      <c r="A1" s="408" t="s">
        <v>252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8" ht="12.75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N2" s="249"/>
    </row>
    <row r="3" spans="1:18" ht="12.75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197" t="s">
        <v>97</v>
      </c>
    </row>
    <row r="4" spans="1:18" ht="28.5" customHeight="1">
      <c r="A4" s="251"/>
      <c r="B4" s="407" t="s">
        <v>253</v>
      </c>
      <c r="C4" s="407"/>
      <c r="D4" s="407"/>
      <c r="E4" s="252"/>
      <c r="F4" s="407" t="s">
        <v>254</v>
      </c>
      <c r="G4" s="407"/>
      <c r="H4" s="407"/>
      <c r="I4" s="251"/>
      <c r="J4" s="407" t="s">
        <v>255</v>
      </c>
      <c r="K4" s="407"/>
      <c r="L4" s="407"/>
      <c r="M4" s="252"/>
      <c r="N4" s="407" t="s">
        <v>256</v>
      </c>
      <c r="O4" s="407"/>
      <c r="P4" s="407"/>
      <c r="Q4" s="407"/>
    </row>
    <row r="5" spans="1:18" ht="39.950000000000003" customHeight="1">
      <c r="A5" s="253"/>
      <c r="B5" s="365">
        <v>2015</v>
      </c>
      <c r="C5" s="365">
        <v>2016</v>
      </c>
      <c r="D5" s="254" t="s">
        <v>204</v>
      </c>
      <c r="E5" s="255"/>
      <c r="F5" s="365">
        <v>2015</v>
      </c>
      <c r="G5" s="365">
        <v>2016</v>
      </c>
      <c r="H5" s="254" t="s">
        <v>204</v>
      </c>
      <c r="I5" s="255"/>
      <c r="J5" s="365">
        <v>2015</v>
      </c>
      <c r="K5" s="365">
        <v>2016</v>
      </c>
      <c r="L5" s="254" t="s">
        <v>204</v>
      </c>
      <c r="M5" s="255"/>
      <c r="N5" s="365">
        <v>2015</v>
      </c>
      <c r="O5" s="365">
        <v>2016</v>
      </c>
      <c r="P5" s="254" t="s">
        <v>204</v>
      </c>
      <c r="Q5" s="254" t="s">
        <v>257</v>
      </c>
    </row>
    <row r="6" spans="1:18" ht="18" customHeight="1">
      <c r="A6" s="251"/>
      <c r="D6" s="252"/>
      <c r="E6" s="251"/>
      <c r="I6" s="251"/>
      <c r="M6" s="251"/>
    </row>
    <row r="7" spans="1:18" ht="12.75">
      <c r="A7" s="256" t="s">
        <v>125</v>
      </c>
      <c r="B7" s="257">
        <v>1709</v>
      </c>
      <c r="C7" s="257">
        <v>1564</v>
      </c>
      <c r="D7" s="258">
        <v>-8.5</v>
      </c>
      <c r="E7" s="251"/>
      <c r="F7" s="257">
        <v>1343</v>
      </c>
      <c r="G7" s="257">
        <v>1227</v>
      </c>
      <c r="H7" s="258">
        <v>-8.6</v>
      </c>
      <c r="I7" s="251"/>
      <c r="J7" s="257">
        <v>670</v>
      </c>
      <c r="K7" s="257">
        <v>656</v>
      </c>
      <c r="L7" s="258">
        <v>-2.1</v>
      </c>
      <c r="M7" s="251"/>
      <c r="N7" s="182">
        <v>3722</v>
      </c>
      <c r="O7" s="182">
        <v>3446</v>
      </c>
      <c r="P7" s="177">
        <v>-7.4</v>
      </c>
      <c r="Q7" s="259">
        <v>29</v>
      </c>
      <c r="R7" s="192"/>
    </row>
    <row r="8" spans="1:18" ht="12.75">
      <c r="A8" s="256" t="s">
        <v>126</v>
      </c>
      <c r="B8" s="257">
        <v>1486</v>
      </c>
      <c r="C8" s="257">
        <v>1389</v>
      </c>
      <c r="D8" s="258">
        <v>-6.5</v>
      </c>
      <c r="E8" s="251"/>
      <c r="F8" s="257">
        <v>1614</v>
      </c>
      <c r="G8" s="257">
        <v>1542</v>
      </c>
      <c r="H8" s="258">
        <v>-4.5</v>
      </c>
      <c r="I8" s="251"/>
      <c r="J8" s="257">
        <v>940</v>
      </c>
      <c r="K8" s="257">
        <v>941</v>
      </c>
      <c r="L8" s="258">
        <v>0.1</v>
      </c>
      <c r="M8" s="251"/>
      <c r="N8" s="182">
        <v>4040</v>
      </c>
      <c r="O8" s="182">
        <v>3871</v>
      </c>
      <c r="P8" s="177">
        <v>-4.2</v>
      </c>
      <c r="Q8" s="259">
        <v>32.6</v>
      </c>
      <c r="R8" s="192"/>
    </row>
    <row r="9" spans="1:18" ht="12.75">
      <c r="A9" s="256" t="s">
        <v>4</v>
      </c>
      <c r="B9" s="257">
        <v>1179</v>
      </c>
      <c r="C9" s="257">
        <v>1065</v>
      </c>
      <c r="D9" s="258">
        <v>-9.6999999999999993</v>
      </c>
      <c r="E9" s="251"/>
      <c r="F9" s="257">
        <v>761</v>
      </c>
      <c r="G9" s="257">
        <v>684</v>
      </c>
      <c r="H9" s="258">
        <v>-10.1</v>
      </c>
      <c r="I9" s="251"/>
      <c r="J9" s="257">
        <v>601</v>
      </c>
      <c r="K9" s="257">
        <v>592</v>
      </c>
      <c r="L9" s="258">
        <v>-1.5</v>
      </c>
      <c r="M9" s="251"/>
      <c r="N9" s="182">
        <v>2541</v>
      </c>
      <c r="O9" s="182">
        <v>2341</v>
      </c>
      <c r="P9" s="177">
        <v>-7.9</v>
      </c>
      <c r="Q9" s="259">
        <v>19.7</v>
      </c>
      <c r="R9" s="192"/>
    </row>
    <row r="10" spans="1:18" ht="12.75">
      <c r="A10" s="256" t="s">
        <v>258</v>
      </c>
      <c r="B10" s="257">
        <v>887</v>
      </c>
      <c r="C10" s="257">
        <v>837</v>
      </c>
      <c r="D10" s="258">
        <v>-5.6</v>
      </c>
      <c r="E10" s="251"/>
      <c r="F10" s="257">
        <v>1062</v>
      </c>
      <c r="G10" s="257">
        <v>953</v>
      </c>
      <c r="H10" s="258">
        <v>-10.3</v>
      </c>
      <c r="I10" s="251"/>
      <c r="J10" s="257">
        <v>419</v>
      </c>
      <c r="K10" s="257">
        <v>438</v>
      </c>
      <c r="L10" s="258">
        <v>4.5</v>
      </c>
      <c r="M10" s="251"/>
      <c r="N10" s="182">
        <v>2368</v>
      </c>
      <c r="O10" s="182">
        <v>2227</v>
      </c>
      <c r="P10" s="189">
        <v>-6</v>
      </c>
      <c r="Q10" s="259">
        <v>18.7</v>
      </c>
      <c r="R10" s="192"/>
    </row>
    <row r="11" spans="1:18" ht="12.75">
      <c r="A11" s="251"/>
      <c r="B11" s="257"/>
      <c r="C11" s="257"/>
      <c r="D11" s="260"/>
      <c r="E11" s="251"/>
      <c r="F11" s="257"/>
      <c r="G11" s="257"/>
      <c r="H11" s="260"/>
      <c r="I11" s="251"/>
      <c r="J11" s="257"/>
      <c r="K11" s="257"/>
      <c r="L11" s="260"/>
      <c r="M11" s="251"/>
      <c r="N11" s="182"/>
      <c r="O11" s="182"/>
      <c r="P11" s="261"/>
      <c r="R11" s="192"/>
    </row>
    <row r="12" spans="1:18" s="268" customFormat="1" ht="12.75">
      <c r="A12" s="262" t="s">
        <v>6</v>
      </c>
      <c r="B12" s="263">
        <v>5261</v>
      </c>
      <c r="C12" s="263">
        <v>4855</v>
      </c>
      <c r="D12" s="264">
        <v>-7.7</v>
      </c>
      <c r="E12" s="262"/>
      <c r="F12" s="263">
        <v>4779</v>
      </c>
      <c r="G12" s="263">
        <v>4405</v>
      </c>
      <c r="H12" s="264">
        <v>-7.8</v>
      </c>
      <c r="I12" s="262"/>
      <c r="J12" s="263">
        <v>2631</v>
      </c>
      <c r="K12" s="263">
        <v>2627</v>
      </c>
      <c r="L12" s="264">
        <v>-0.2</v>
      </c>
      <c r="M12" s="262"/>
      <c r="N12" s="265">
        <v>12671</v>
      </c>
      <c r="O12" s="265">
        <v>11887</v>
      </c>
      <c r="P12" s="266">
        <v>-6.2</v>
      </c>
      <c r="Q12" s="267">
        <v>100</v>
      </c>
      <c r="R12" s="192"/>
    </row>
    <row r="13" spans="1:18" ht="12.75">
      <c r="A13" s="269"/>
      <c r="B13" s="270"/>
      <c r="C13" s="270"/>
      <c r="D13" s="271"/>
      <c r="E13" s="269"/>
      <c r="F13" s="270"/>
      <c r="G13" s="270"/>
      <c r="H13" s="270"/>
      <c r="I13" s="269"/>
      <c r="J13" s="270"/>
      <c r="K13" s="270"/>
      <c r="L13" s="270"/>
      <c r="M13" s="255"/>
      <c r="N13" s="270"/>
      <c r="O13" s="270"/>
      <c r="P13" s="270"/>
      <c r="Q13" s="250"/>
    </row>
    <row r="14" spans="1:18" ht="12.75">
      <c r="A14" s="272"/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</row>
    <row r="15" spans="1:18" ht="12.75">
      <c r="A15" s="408" t="s">
        <v>208</v>
      </c>
      <c r="B15" s="408"/>
      <c r="C15" s="408"/>
      <c r="D15" s="408"/>
      <c r="E15" s="408"/>
      <c r="F15" s="408"/>
      <c r="G15" s="408"/>
      <c r="H15" s="408"/>
      <c r="I15" s="408"/>
      <c r="J15" s="364"/>
      <c r="N15" s="364"/>
      <c r="P15" s="192"/>
    </row>
    <row r="16" spans="1:18" ht="12.75">
      <c r="O16" s="273"/>
      <c r="P16" s="192"/>
    </row>
    <row r="17" spans="2:15" ht="12.75">
      <c r="D17" s="192"/>
      <c r="H17" s="192"/>
      <c r="L17" s="192"/>
      <c r="O17" s="273"/>
    </row>
    <row r="18" spans="2:15" ht="12.75">
      <c r="B18" s="274"/>
      <c r="D18" s="192"/>
      <c r="F18" s="274"/>
      <c r="H18" s="192"/>
      <c r="J18" s="274"/>
      <c r="K18" s="274"/>
      <c r="L18" s="192"/>
      <c r="N18" s="274"/>
    </row>
    <row r="19" spans="2:15" ht="12.75">
      <c r="D19" s="192"/>
      <c r="H19" s="192"/>
      <c r="L19" s="192"/>
    </row>
    <row r="20" spans="2:15" ht="12.75">
      <c r="D20" s="192"/>
      <c r="H20" s="192"/>
      <c r="L20" s="192"/>
    </row>
    <row r="21" spans="2:15" ht="12.75">
      <c r="D21" s="192"/>
      <c r="H21" s="192"/>
      <c r="L21" s="192"/>
    </row>
    <row r="22" spans="2:15" ht="12.75">
      <c r="D22" s="192"/>
      <c r="H22" s="192"/>
      <c r="L22" s="192"/>
    </row>
    <row r="23" spans="2:15" ht="12.75">
      <c r="D23" s="192"/>
    </row>
    <row r="24" spans="2:15" ht="12.75">
      <c r="D24" s="192"/>
    </row>
  </sheetData>
  <mergeCells count="6">
    <mergeCell ref="N4:Q4"/>
    <mergeCell ref="A15:I15"/>
    <mergeCell ref="A1:L1"/>
    <mergeCell ref="B4:D4"/>
    <mergeCell ref="F4:H4"/>
    <mergeCell ref="J4:L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I19"/>
  <sheetViews>
    <sheetView workbookViewId="0">
      <selection activeCell="A2" sqref="A2"/>
    </sheetView>
  </sheetViews>
  <sheetFormatPr defaultColWidth="11" defaultRowHeight="12.95"/>
  <cols>
    <col min="1" max="3" width="11" style="44"/>
    <col min="4" max="4" width="1.85546875" style="44" customWidth="1"/>
    <col min="5" max="8" width="11" style="44"/>
    <col min="9" max="9" width="9.7109375" style="44" customWidth="1"/>
    <col min="10" max="16384" width="11" style="44"/>
  </cols>
  <sheetData>
    <row r="1" spans="1:243" ht="15">
      <c r="A1" s="159" t="s">
        <v>259</v>
      </c>
      <c r="I1" s="224"/>
    </row>
    <row r="2" spans="1:243" ht="12.75">
      <c r="A2" s="196"/>
      <c r="H2" s="411"/>
      <c r="I2" s="411"/>
      <c r="J2" s="225"/>
    </row>
    <row r="3" spans="1:243" ht="12.75">
      <c r="B3" s="200"/>
      <c r="C3" s="196"/>
      <c r="D3" s="196"/>
      <c r="H3" s="197" t="s">
        <v>97</v>
      </c>
      <c r="I3" s="366"/>
      <c r="J3" s="225"/>
    </row>
    <row r="4" spans="1:243" ht="15" customHeight="1">
      <c r="A4" s="198"/>
      <c r="B4" s="409" t="s">
        <v>132</v>
      </c>
      <c r="C4" s="409"/>
      <c r="D4" s="226"/>
      <c r="E4" s="410" t="s">
        <v>260</v>
      </c>
      <c r="F4" s="410"/>
      <c r="G4" s="410"/>
      <c r="H4" s="410"/>
      <c r="I4" s="227"/>
    </row>
    <row r="5" spans="1:243" ht="25.5">
      <c r="A5" s="200"/>
      <c r="B5" s="203" t="s">
        <v>261</v>
      </c>
      <c r="C5" s="203" t="s">
        <v>262</v>
      </c>
      <c r="D5" s="368"/>
      <c r="E5" s="203" t="s">
        <v>261</v>
      </c>
      <c r="F5" s="203" t="s">
        <v>262</v>
      </c>
      <c r="G5" s="203" t="s">
        <v>263</v>
      </c>
      <c r="H5" s="203" t="s">
        <v>264</v>
      </c>
      <c r="I5" s="228"/>
    </row>
    <row r="6" spans="1:243" ht="12.75">
      <c r="A6" s="196"/>
      <c r="B6" s="368"/>
      <c r="C6" s="159"/>
      <c r="D6" s="159"/>
      <c r="E6" s="368"/>
      <c r="F6" s="368"/>
      <c r="G6" s="368"/>
      <c r="H6" s="367"/>
      <c r="I6" s="228"/>
    </row>
    <row r="7" spans="1:243">
      <c r="A7" s="229">
        <v>2010</v>
      </c>
      <c r="B7" s="346">
        <v>10806.456818000001</v>
      </c>
      <c r="C7" s="230">
        <v>6.2</v>
      </c>
      <c r="D7" s="231"/>
      <c r="E7" s="350">
        <v>10806.5</v>
      </c>
      <c r="F7" s="371">
        <v>4.4000000000000004</v>
      </c>
      <c r="G7" s="232">
        <v>3.4</v>
      </c>
      <c r="H7" s="232">
        <v>38</v>
      </c>
      <c r="I7" s="228"/>
    </row>
    <row r="8" spans="1:243">
      <c r="A8" s="229">
        <v>2011</v>
      </c>
      <c r="B8" s="346">
        <v>12036.611806999999</v>
      </c>
      <c r="C8" s="230">
        <v>11.4</v>
      </c>
      <c r="D8" s="231"/>
      <c r="E8" s="350">
        <v>11686.542094</v>
      </c>
      <c r="F8" s="371">
        <v>8.1</v>
      </c>
      <c r="G8" s="232">
        <v>3.7</v>
      </c>
      <c r="H8" s="232">
        <v>40.4</v>
      </c>
      <c r="I8" s="228"/>
    </row>
    <row r="9" spans="1:243">
      <c r="A9" s="183">
        <v>2012</v>
      </c>
      <c r="B9" s="347">
        <v>11193.614611000001</v>
      </c>
      <c r="C9" s="230">
        <v>-7</v>
      </c>
      <c r="D9" s="231"/>
      <c r="E9" s="350">
        <v>10686.11432569</v>
      </c>
      <c r="F9" s="372">
        <v>-8.6</v>
      </c>
      <c r="G9" s="233">
        <v>3.8</v>
      </c>
      <c r="H9" s="233">
        <v>37.9</v>
      </c>
      <c r="I9" s="228"/>
    </row>
    <row r="10" spans="1:243">
      <c r="A10" s="191">
        <v>2013</v>
      </c>
      <c r="B10" s="348">
        <v>9226.4</v>
      </c>
      <c r="C10" s="234">
        <v>-17.600000000000001</v>
      </c>
      <c r="D10" s="235"/>
      <c r="E10" s="349">
        <v>8869</v>
      </c>
      <c r="F10" s="373">
        <v>-17</v>
      </c>
      <c r="G10" s="236">
        <v>3.3</v>
      </c>
      <c r="H10" s="236">
        <v>31</v>
      </c>
      <c r="I10" s="228"/>
      <c r="K10" s="158"/>
      <c r="L10" s="158"/>
    </row>
    <row r="11" spans="1:243">
      <c r="A11" s="191">
        <v>2014</v>
      </c>
      <c r="B11" s="348">
        <v>8668.7000000000007</v>
      </c>
      <c r="C11" s="234">
        <v>-3.6</v>
      </c>
      <c r="D11" s="235"/>
      <c r="E11" s="349">
        <v>8517</v>
      </c>
      <c r="F11" s="373">
        <v>-6.1</v>
      </c>
      <c r="G11" s="236">
        <v>3.2</v>
      </c>
      <c r="H11" s="236">
        <v>29.8</v>
      </c>
      <c r="I11" s="228"/>
      <c r="K11" s="158"/>
      <c r="L11" s="158"/>
    </row>
    <row r="12" spans="1:243">
      <c r="A12" s="191">
        <v>2015</v>
      </c>
      <c r="B12" s="348">
        <v>8727.2999999999993</v>
      </c>
      <c r="C12" s="234">
        <v>1</v>
      </c>
      <c r="D12" s="235"/>
      <c r="E12" s="349">
        <v>8667.2999999999993</v>
      </c>
      <c r="F12" s="374">
        <v>0.6</v>
      </c>
      <c r="G12" s="375">
        <v>3.2</v>
      </c>
      <c r="H12" s="376">
        <v>28.9</v>
      </c>
      <c r="I12" s="238"/>
      <c r="K12" s="159"/>
    </row>
    <row r="13" spans="1:243">
      <c r="A13" s="191">
        <v>2016</v>
      </c>
      <c r="B13" s="349">
        <v>9206</v>
      </c>
      <c r="C13" s="234">
        <v>2.5</v>
      </c>
      <c r="D13" s="235"/>
      <c r="E13" s="349">
        <v>8928.4</v>
      </c>
      <c r="F13" s="377">
        <v>3</v>
      </c>
      <c r="G13" s="375">
        <v>3.3</v>
      </c>
      <c r="H13" s="376">
        <v>30.7</v>
      </c>
      <c r="I13" s="238"/>
    </row>
    <row r="14" spans="1:243" ht="12.75">
      <c r="A14" s="239"/>
      <c r="B14" s="240"/>
      <c r="C14" s="241"/>
      <c r="D14" s="241"/>
      <c r="E14" s="242"/>
      <c r="F14" s="243"/>
      <c r="G14" s="243"/>
      <c r="H14" s="244"/>
      <c r="I14" s="238"/>
    </row>
    <row r="15" spans="1:243" ht="12.75">
      <c r="I15" s="245"/>
      <c r="K15" s="160"/>
      <c r="L15" s="158"/>
    </row>
    <row r="16" spans="1:243" ht="15">
      <c r="A16" s="44" t="s">
        <v>265</v>
      </c>
      <c r="B16" s="158"/>
      <c r="C16" s="158"/>
      <c r="D16" s="158"/>
      <c r="E16" s="158"/>
      <c r="F16" s="192"/>
      <c r="G16" s="158"/>
      <c r="H16" s="158"/>
      <c r="I16" s="246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  <c r="AA16" s="247"/>
      <c r="AB16" s="247"/>
      <c r="AC16" s="247"/>
      <c r="AD16" s="247"/>
      <c r="AE16" s="247"/>
      <c r="AF16" s="247"/>
      <c r="AG16" s="247"/>
      <c r="AH16" s="247"/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7"/>
      <c r="BA16" s="247"/>
      <c r="BB16" s="247"/>
      <c r="BC16" s="247"/>
      <c r="BD16" s="247"/>
      <c r="BE16" s="247"/>
      <c r="BF16" s="247"/>
      <c r="BG16" s="247"/>
      <c r="BH16" s="247"/>
      <c r="BI16" s="247"/>
      <c r="BJ16" s="247"/>
      <c r="BK16" s="247"/>
      <c r="BL16" s="247"/>
      <c r="BM16" s="247"/>
      <c r="BN16" s="247"/>
      <c r="BO16" s="247"/>
      <c r="BP16" s="247"/>
      <c r="BQ16" s="247"/>
      <c r="BR16" s="247"/>
      <c r="BS16" s="247"/>
      <c r="BT16" s="247"/>
      <c r="BU16" s="247"/>
      <c r="BV16" s="247"/>
      <c r="BW16" s="247"/>
      <c r="BX16" s="247"/>
      <c r="BY16" s="247"/>
      <c r="BZ16" s="247"/>
      <c r="CA16" s="247"/>
      <c r="CB16" s="247"/>
      <c r="CC16" s="247"/>
      <c r="CD16" s="247"/>
      <c r="CE16" s="247"/>
      <c r="CF16" s="247"/>
      <c r="CG16" s="247"/>
      <c r="CH16" s="247"/>
      <c r="CI16" s="247"/>
      <c r="CJ16" s="247"/>
      <c r="CK16" s="247"/>
      <c r="CL16" s="247"/>
      <c r="CM16" s="247"/>
      <c r="CN16" s="247"/>
      <c r="CO16" s="247"/>
      <c r="CP16" s="247"/>
      <c r="CQ16" s="247"/>
      <c r="CR16" s="247"/>
      <c r="CS16" s="247"/>
      <c r="CT16" s="247"/>
      <c r="CU16" s="247"/>
      <c r="CV16" s="247"/>
      <c r="CW16" s="247"/>
      <c r="CX16" s="247"/>
      <c r="CY16" s="247"/>
      <c r="CZ16" s="247"/>
      <c r="DA16" s="247"/>
      <c r="DB16" s="247"/>
      <c r="DC16" s="247"/>
      <c r="DD16" s="247"/>
      <c r="DE16" s="247"/>
      <c r="DF16" s="247"/>
      <c r="DG16" s="247"/>
      <c r="DH16" s="247"/>
      <c r="DI16" s="247"/>
      <c r="DJ16" s="247"/>
      <c r="DK16" s="247"/>
      <c r="DL16" s="247"/>
      <c r="DM16" s="247"/>
      <c r="DN16" s="247"/>
      <c r="DO16" s="247"/>
      <c r="DP16" s="247"/>
      <c r="DQ16" s="247"/>
      <c r="DR16" s="247"/>
      <c r="DS16" s="247"/>
      <c r="DT16" s="247"/>
      <c r="DU16" s="247"/>
      <c r="DV16" s="247"/>
      <c r="DW16" s="247"/>
      <c r="DX16" s="247"/>
      <c r="DY16" s="247"/>
      <c r="DZ16" s="247"/>
      <c r="EA16" s="247"/>
      <c r="EB16" s="247"/>
      <c r="EC16" s="247"/>
      <c r="ED16" s="247"/>
      <c r="EE16" s="247"/>
      <c r="EF16" s="247"/>
      <c r="EG16" s="247"/>
      <c r="EH16" s="247"/>
      <c r="EI16" s="247"/>
      <c r="EJ16" s="247"/>
      <c r="EK16" s="247"/>
      <c r="EL16" s="247"/>
      <c r="EM16" s="247"/>
      <c r="EN16" s="247"/>
      <c r="EO16" s="247"/>
      <c r="EP16" s="247"/>
      <c r="EQ16" s="247"/>
      <c r="ER16" s="247"/>
      <c r="ES16" s="247"/>
      <c r="ET16" s="247"/>
      <c r="EU16" s="247"/>
      <c r="EV16" s="247"/>
      <c r="EW16" s="247"/>
      <c r="EX16" s="247"/>
      <c r="EY16" s="247"/>
      <c r="EZ16" s="247"/>
      <c r="FA16" s="247"/>
      <c r="FB16" s="247"/>
      <c r="FC16" s="247"/>
      <c r="FD16" s="247"/>
      <c r="FE16" s="247"/>
      <c r="FF16" s="247"/>
      <c r="FG16" s="247"/>
      <c r="FH16" s="247"/>
      <c r="FI16" s="247"/>
      <c r="FJ16" s="247"/>
      <c r="FK16" s="247"/>
      <c r="FL16" s="247"/>
      <c r="FM16" s="247"/>
      <c r="FN16" s="247"/>
      <c r="FO16" s="247"/>
      <c r="FP16" s="247"/>
      <c r="FQ16" s="247"/>
      <c r="FR16" s="247"/>
      <c r="FS16" s="247"/>
      <c r="FT16" s="247"/>
      <c r="FU16" s="247"/>
      <c r="FV16" s="247"/>
      <c r="FW16" s="247"/>
      <c r="FX16" s="247"/>
      <c r="FY16" s="247"/>
      <c r="FZ16" s="247"/>
      <c r="GA16" s="247"/>
      <c r="GB16" s="247"/>
      <c r="GC16" s="247"/>
      <c r="GD16" s="247"/>
      <c r="GE16" s="247"/>
      <c r="GF16" s="247"/>
      <c r="GG16" s="247"/>
      <c r="GH16" s="247"/>
      <c r="GI16" s="247"/>
      <c r="GJ16" s="247"/>
      <c r="GK16" s="247"/>
      <c r="GL16" s="247"/>
      <c r="GM16" s="247"/>
      <c r="GN16" s="247"/>
      <c r="GO16" s="247"/>
      <c r="GP16" s="247"/>
      <c r="GQ16" s="247"/>
      <c r="GR16" s="247"/>
      <c r="GS16" s="247"/>
      <c r="GT16" s="247"/>
      <c r="GU16" s="247"/>
      <c r="GV16" s="247"/>
      <c r="GW16" s="247"/>
      <c r="GX16" s="247"/>
      <c r="GY16" s="247"/>
      <c r="GZ16" s="247"/>
      <c r="HA16" s="247"/>
      <c r="HB16" s="247"/>
      <c r="HC16" s="247"/>
      <c r="HD16" s="247"/>
      <c r="HE16" s="247"/>
      <c r="HF16" s="247"/>
      <c r="HG16" s="247"/>
      <c r="HH16" s="247"/>
      <c r="HI16" s="247"/>
      <c r="HJ16" s="247"/>
      <c r="HK16" s="247"/>
      <c r="HL16" s="247"/>
      <c r="HM16" s="247"/>
      <c r="HN16" s="247"/>
      <c r="HO16" s="247"/>
      <c r="HP16" s="247"/>
      <c r="HQ16" s="247"/>
      <c r="HR16" s="247"/>
      <c r="HS16" s="247"/>
      <c r="HT16" s="247"/>
      <c r="HU16" s="247"/>
      <c r="HV16" s="247"/>
      <c r="HW16" s="247"/>
      <c r="HX16" s="247"/>
      <c r="HY16" s="247"/>
      <c r="HZ16" s="247"/>
      <c r="IA16" s="247"/>
      <c r="IB16" s="247"/>
      <c r="IC16" s="247"/>
      <c r="ID16" s="247"/>
      <c r="IE16" s="247"/>
      <c r="IF16" s="247"/>
      <c r="IG16" s="247"/>
      <c r="IH16" s="247"/>
      <c r="II16" s="247"/>
    </row>
    <row r="17" spans="1:9" ht="12.75">
      <c r="A17" s="158"/>
    </row>
    <row r="18" spans="1:9" ht="12.75">
      <c r="A18" s="159" t="s">
        <v>266</v>
      </c>
      <c r="F18" s="188"/>
    </row>
    <row r="19" spans="1:9" ht="12.75">
      <c r="I19" s="188"/>
    </row>
  </sheetData>
  <mergeCells count="3">
    <mergeCell ref="B4:C4"/>
    <mergeCell ref="E4:H4"/>
    <mergeCell ref="H2:I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4"/>
  <sheetViews>
    <sheetView workbookViewId="0">
      <selection activeCell="A2" sqref="A2"/>
    </sheetView>
  </sheetViews>
  <sheetFormatPr defaultColWidth="9.140625" defaultRowHeight="12.95"/>
  <cols>
    <col min="1" max="1" width="25.28515625" style="44" customWidth="1"/>
    <col min="2" max="2" width="9.7109375" style="44" customWidth="1"/>
    <col min="3" max="3" width="8.42578125" style="44" customWidth="1"/>
    <col min="4" max="4" width="7.7109375" style="44" customWidth="1"/>
    <col min="5" max="5" width="3.28515625" style="44" customWidth="1"/>
    <col min="6" max="6" width="12.28515625" style="44" customWidth="1"/>
    <col min="7" max="8" width="8.42578125" style="44" customWidth="1"/>
    <col min="9" max="9" width="3.5703125" style="44" customWidth="1"/>
    <col min="10" max="10" width="10.28515625" style="44" customWidth="1"/>
    <col min="11" max="11" width="8.28515625" style="44" bestFit="1" customWidth="1"/>
    <col min="12" max="12" width="8.140625" style="44" bestFit="1" customWidth="1"/>
    <col min="13" max="16384" width="9.140625" style="44"/>
  </cols>
  <sheetData>
    <row r="1" spans="1:15">
      <c r="A1" s="159" t="s">
        <v>267</v>
      </c>
    </row>
    <row r="2" spans="1:15" ht="12.75">
      <c r="A2" s="196"/>
    </row>
    <row r="3" spans="1:15" ht="12.75">
      <c r="L3" s="197" t="s">
        <v>268</v>
      </c>
    </row>
    <row r="4" spans="1:15" ht="19.5" customHeight="1">
      <c r="A4" s="198"/>
      <c r="B4" s="412" t="s">
        <v>269</v>
      </c>
      <c r="C4" s="412"/>
      <c r="D4" s="412"/>
      <c r="E4" s="199"/>
      <c r="F4" s="413" t="s">
        <v>270</v>
      </c>
      <c r="G4" s="413"/>
      <c r="H4" s="413"/>
      <c r="I4" s="199"/>
      <c r="J4" s="413" t="s">
        <v>271</v>
      </c>
      <c r="K4" s="413"/>
      <c r="L4" s="413"/>
    </row>
    <row r="5" spans="1:15" ht="28.5" customHeight="1">
      <c r="A5" s="200"/>
      <c r="B5" s="201" t="s">
        <v>203</v>
      </c>
      <c r="C5" s="202" t="s">
        <v>272</v>
      </c>
      <c r="D5" s="202" t="s">
        <v>273</v>
      </c>
      <c r="E5" s="203"/>
      <c r="F5" s="204" t="s">
        <v>203</v>
      </c>
      <c r="G5" s="203" t="s">
        <v>272</v>
      </c>
      <c r="H5" s="202" t="s">
        <v>273</v>
      </c>
      <c r="I5" s="203"/>
      <c r="J5" s="204" t="s">
        <v>203</v>
      </c>
      <c r="K5" s="203" t="s">
        <v>272</v>
      </c>
      <c r="L5" s="202" t="s">
        <v>273</v>
      </c>
    </row>
    <row r="6" spans="1:15" ht="9.75" customHeight="1">
      <c r="A6" s="196"/>
      <c r="B6" s="205"/>
      <c r="C6" s="206"/>
      <c r="D6" s="206"/>
      <c r="E6" s="368"/>
      <c r="F6" s="367"/>
      <c r="G6" s="368"/>
      <c r="H6" s="368"/>
      <c r="I6" s="368"/>
      <c r="J6" s="367"/>
      <c r="K6" s="368"/>
      <c r="L6" s="368"/>
    </row>
    <row r="7" spans="1:15" ht="12.75">
      <c r="A7" s="44" t="s">
        <v>274</v>
      </c>
      <c r="B7" s="207">
        <v>8928.4</v>
      </c>
      <c r="C7" s="208">
        <v>3.3</v>
      </c>
      <c r="D7" s="209">
        <v>3</v>
      </c>
      <c r="E7" s="210"/>
      <c r="F7" s="378">
        <v>187027.8</v>
      </c>
      <c r="G7" s="208">
        <v>3.4</v>
      </c>
      <c r="H7" s="209">
        <v>-2.1</v>
      </c>
      <c r="I7" s="210"/>
      <c r="J7" s="211">
        <v>12515.9</v>
      </c>
      <c r="K7" s="209">
        <v>4.4000000000000004</v>
      </c>
      <c r="L7" s="208">
        <v>-1.1000000000000001</v>
      </c>
      <c r="N7" s="188"/>
      <c r="O7" s="188"/>
    </row>
    <row r="8" spans="1:15" ht="12.75">
      <c r="A8" s="44" t="s">
        <v>275</v>
      </c>
      <c r="B8" s="212">
        <v>55559.7</v>
      </c>
      <c r="C8" s="209">
        <v>20.399999999999999</v>
      </c>
      <c r="D8" s="208">
        <v>3.3</v>
      </c>
      <c r="E8" s="210"/>
      <c r="F8" s="211">
        <v>437593.7</v>
      </c>
      <c r="G8" s="209">
        <v>8</v>
      </c>
      <c r="H8" s="209">
        <v>-0.2</v>
      </c>
      <c r="I8" s="210"/>
      <c r="J8" s="211">
        <v>56316.5</v>
      </c>
      <c r="K8" s="208">
        <v>19.8</v>
      </c>
      <c r="L8" s="208">
        <v>0.5</v>
      </c>
      <c r="N8" s="188"/>
      <c r="O8" s="188"/>
    </row>
    <row r="9" spans="1:15" ht="12.75">
      <c r="A9" s="44" t="s">
        <v>276</v>
      </c>
      <c r="B9" s="211">
        <v>188077.4</v>
      </c>
      <c r="C9" s="208">
        <v>69.099999999999994</v>
      </c>
      <c r="D9" s="208">
        <v>2.4</v>
      </c>
      <c r="E9" s="210"/>
      <c r="F9" s="211">
        <v>4493321.2</v>
      </c>
      <c r="G9" s="208">
        <v>82.3</v>
      </c>
      <c r="H9" s="208">
        <v>0.1</v>
      </c>
      <c r="I9" s="210"/>
      <c r="J9" s="211">
        <v>188314.1</v>
      </c>
      <c r="K9" s="208">
        <v>66.3</v>
      </c>
      <c r="L9" s="208">
        <v>0.5</v>
      </c>
      <c r="N9" s="188"/>
      <c r="O9" s="188"/>
    </row>
    <row r="10" spans="1:15" ht="12.75">
      <c r="B10" s="211"/>
      <c r="C10" s="213"/>
      <c r="D10" s="208"/>
      <c r="E10" s="210"/>
      <c r="F10" s="211"/>
      <c r="G10" s="214"/>
      <c r="H10" s="208"/>
      <c r="I10" s="210"/>
      <c r="J10" s="211"/>
      <c r="K10" s="215"/>
      <c r="L10" s="208"/>
      <c r="N10" s="188"/>
      <c r="O10" s="188"/>
    </row>
    <row r="11" spans="1:15">
      <c r="A11" s="160" t="s">
        <v>277</v>
      </c>
      <c r="B11" s="216">
        <v>272202</v>
      </c>
      <c r="C11" s="217">
        <v>100</v>
      </c>
      <c r="D11" s="217">
        <v>2.8</v>
      </c>
      <c r="E11" s="218"/>
      <c r="F11" s="216">
        <v>5458539.5999999996</v>
      </c>
      <c r="G11" s="217">
        <v>100</v>
      </c>
      <c r="H11" s="219">
        <v>0.1</v>
      </c>
      <c r="I11" s="218"/>
      <c r="J11" s="216">
        <v>283908.5</v>
      </c>
      <c r="K11" s="217">
        <v>100</v>
      </c>
      <c r="L11" s="219">
        <v>0.3</v>
      </c>
      <c r="N11" s="188"/>
      <c r="O11" s="188"/>
    </row>
    <row r="12" spans="1:15" ht="12.75" customHeight="1">
      <c r="A12" s="178"/>
      <c r="B12" s="220"/>
      <c r="C12" s="221"/>
      <c r="D12" s="221"/>
      <c r="E12" s="221"/>
      <c r="F12" s="220"/>
      <c r="G12" s="222"/>
      <c r="H12" s="222"/>
      <c r="I12" s="221"/>
      <c r="J12" s="220"/>
      <c r="K12" s="222"/>
      <c r="L12" s="222"/>
    </row>
    <row r="13" spans="1:15" ht="11.25" customHeight="1">
      <c r="B13" s="223"/>
      <c r="C13" s="192"/>
      <c r="D13" s="192"/>
      <c r="E13" s="192"/>
      <c r="F13" s="223"/>
      <c r="G13" s="192"/>
      <c r="H13" s="192"/>
    </row>
    <row r="14" spans="1:15" ht="12.75">
      <c r="A14" s="159" t="s">
        <v>266</v>
      </c>
    </row>
  </sheetData>
  <mergeCells count="3">
    <mergeCell ref="B4:D4"/>
    <mergeCell ref="F4:H4"/>
    <mergeCell ref="J4:L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62"/>
  <sheetViews>
    <sheetView workbookViewId="0"/>
  </sheetViews>
  <sheetFormatPr defaultColWidth="9.140625" defaultRowHeight="12.95"/>
  <cols>
    <col min="1" max="1" width="32.42578125" style="44" customWidth="1"/>
    <col min="2" max="2" width="11.28515625" style="44" customWidth="1"/>
    <col min="3" max="3" width="11" style="44" customWidth="1"/>
    <col min="4" max="6" width="9.28515625" style="44" customWidth="1"/>
    <col min="7" max="16384" width="9.140625" style="44"/>
  </cols>
  <sheetData>
    <row r="1" spans="1:8" ht="12.75">
      <c r="A1" s="26" t="s">
        <v>278</v>
      </c>
    </row>
    <row r="2" spans="1:8" ht="12.75">
      <c r="A2" s="178"/>
    </row>
    <row r="3" spans="1:8" ht="12.75">
      <c r="A3" s="178"/>
      <c r="B3" s="179" t="s">
        <v>125</v>
      </c>
      <c r="C3" s="179" t="s">
        <v>126</v>
      </c>
      <c r="D3" s="179" t="s">
        <v>4</v>
      </c>
      <c r="E3" s="179" t="s">
        <v>128</v>
      </c>
      <c r="F3" s="179" t="s">
        <v>6</v>
      </c>
    </row>
    <row r="5" spans="1:8" ht="12.75">
      <c r="B5" s="414" t="s">
        <v>279</v>
      </c>
      <c r="C5" s="414"/>
      <c r="D5" s="414"/>
      <c r="E5" s="414"/>
      <c r="F5" s="414"/>
    </row>
    <row r="6" spans="1:8" ht="12.75">
      <c r="A6" s="180" t="s">
        <v>280</v>
      </c>
      <c r="B6" s="181">
        <f>B7+B8+B9+B10</f>
        <v>6507</v>
      </c>
      <c r="C6" s="181">
        <f>C7+C8+C9+C10</f>
        <v>8127</v>
      </c>
      <c r="D6" s="181">
        <f>D7+D8+D9+D10</f>
        <v>4657</v>
      </c>
      <c r="E6" s="181">
        <f>E7+E8+E9+E10</f>
        <v>9467</v>
      </c>
      <c r="F6" s="181">
        <f>F7+F8+F9+F10</f>
        <v>28758</v>
      </c>
      <c r="G6" s="182"/>
      <c r="H6" s="182"/>
    </row>
    <row r="7" spans="1:8" ht="12.75">
      <c r="A7" s="183" t="s">
        <v>281</v>
      </c>
      <c r="B7" s="184">
        <v>4015</v>
      </c>
      <c r="C7" s="184">
        <v>4779</v>
      </c>
      <c r="D7" s="184">
        <v>3159</v>
      </c>
      <c r="E7" s="184">
        <v>6475</v>
      </c>
      <c r="F7" s="184">
        <v>18428</v>
      </c>
      <c r="G7" s="182"/>
    </row>
    <row r="8" spans="1:8" ht="12.75">
      <c r="A8" s="183" t="s">
        <v>282</v>
      </c>
      <c r="B8" s="184">
        <v>126</v>
      </c>
      <c r="C8" s="184">
        <v>105</v>
      </c>
      <c r="D8" s="184">
        <v>42</v>
      </c>
      <c r="E8" s="184">
        <v>72</v>
      </c>
      <c r="F8" s="184">
        <v>345</v>
      </c>
      <c r="G8" s="181"/>
      <c r="H8" s="185"/>
    </row>
    <row r="9" spans="1:8" ht="12.75">
      <c r="A9" s="183" t="s">
        <v>283</v>
      </c>
      <c r="B9" s="184">
        <v>258</v>
      </c>
      <c r="C9" s="184">
        <v>189</v>
      </c>
      <c r="D9" s="184">
        <v>79</v>
      </c>
      <c r="E9" s="184">
        <v>158</v>
      </c>
      <c r="F9" s="184">
        <v>684</v>
      </c>
      <c r="G9" s="182"/>
    </row>
    <row r="10" spans="1:8" ht="12.75">
      <c r="A10" s="183" t="s">
        <v>284</v>
      </c>
      <c r="B10" s="184">
        <v>2108</v>
      </c>
      <c r="C10" s="184">
        <v>3054</v>
      </c>
      <c r="D10" s="184">
        <v>1377</v>
      </c>
      <c r="E10" s="184">
        <v>2762</v>
      </c>
      <c r="F10" s="184">
        <v>9301</v>
      </c>
      <c r="G10" s="182"/>
    </row>
    <row r="11" spans="1:8" ht="12.75">
      <c r="A11" s="183"/>
      <c r="B11" s="184"/>
      <c r="C11" s="184"/>
      <c r="D11" s="184"/>
      <c r="E11" s="184"/>
      <c r="F11" s="184"/>
    </row>
    <row r="12" spans="1:8" ht="12.75">
      <c r="B12" s="414" t="s">
        <v>285</v>
      </c>
      <c r="C12" s="414"/>
      <c r="D12" s="414"/>
      <c r="E12" s="414"/>
      <c r="F12" s="414"/>
    </row>
    <row r="13" spans="1:8" ht="12.75">
      <c r="A13" s="180" t="s">
        <v>280</v>
      </c>
      <c r="B13" s="181">
        <f>B14+B15+B16+B17</f>
        <v>5388</v>
      </c>
      <c r="C13" s="181">
        <f>C14+C15+C16+C17</f>
        <v>6853</v>
      </c>
      <c r="D13" s="181">
        <f>D14+D15+D16+D17</f>
        <v>3375</v>
      </c>
      <c r="E13" s="181">
        <f>E14+E15+E16+E17</f>
        <v>6560</v>
      </c>
      <c r="F13" s="181">
        <f>F14+F15+F16+F17</f>
        <v>22176</v>
      </c>
      <c r="G13" s="182"/>
    </row>
    <row r="14" spans="1:8" ht="12.75">
      <c r="A14" s="183" t="s">
        <v>281</v>
      </c>
      <c r="B14" s="184">
        <v>3335</v>
      </c>
      <c r="C14" s="184">
        <v>4069</v>
      </c>
      <c r="D14" s="184">
        <v>2223</v>
      </c>
      <c r="E14" s="184">
        <v>4275</v>
      </c>
      <c r="F14" s="184">
        <v>13902</v>
      </c>
      <c r="G14" s="182"/>
    </row>
    <row r="15" spans="1:8" ht="12.75">
      <c r="A15" s="183" t="s">
        <v>282</v>
      </c>
      <c r="B15" s="184">
        <v>104</v>
      </c>
      <c r="C15" s="184">
        <v>73</v>
      </c>
      <c r="D15" s="184">
        <v>68</v>
      </c>
      <c r="E15" s="184">
        <v>63</v>
      </c>
      <c r="F15" s="184">
        <v>308</v>
      </c>
      <c r="G15" s="181"/>
      <c r="H15" s="182"/>
    </row>
    <row r="16" spans="1:8" ht="12.75">
      <c r="A16" s="183" t="s">
        <v>283</v>
      </c>
      <c r="B16" s="184">
        <v>220</v>
      </c>
      <c r="C16" s="184">
        <v>184</v>
      </c>
      <c r="D16" s="184">
        <v>59</v>
      </c>
      <c r="E16" s="184">
        <v>136</v>
      </c>
      <c r="F16" s="184">
        <v>599</v>
      </c>
      <c r="G16" s="182"/>
    </row>
    <row r="17" spans="1:13" ht="12.75">
      <c r="A17" s="183" t="s">
        <v>284</v>
      </c>
      <c r="B17" s="184">
        <v>1729</v>
      </c>
      <c r="C17" s="184">
        <v>2527</v>
      </c>
      <c r="D17" s="184">
        <v>1025</v>
      </c>
      <c r="E17" s="184">
        <v>2086</v>
      </c>
      <c r="F17" s="184">
        <v>7367</v>
      </c>
      <c r="G17" s="182"/>
    </row>
    <row r="18" spans="1:13" ht="12.75">
      <c r="A18" s="183"/>
      <c r="B18" s="184"/>
      <c r="C18" s="184"/>
      <c r="D18" s="184"/>
      <c r="E18" s="184"/>
      <c r="F18" s="184"/>
    </row>
    <row r="19" spans="1:13" ht="26.1" customHeight="1">
      <c r="B19" s="415" t="s">
        <v>98</v>
      </c>
      <c r="C19" s="415"/>
      <c r="D19" s="415"/>
      <c r="E19" s="415"/>
      <c r="F19" s="415"/>
    </row>
    <row r="20" spans="1:13" ht="12.75">
      <c r="A20" s="180" t="s">
        <v>280</v>
      </c>
      <c r="B20" s="186">
        <v>-17.2</v>
      </c>
      <c r="C20" s="187">
        <v>-15.7</v>
      </c>
      <c r="D20" s="187">
        <v>-27.5</v>
      </c>
      <c r="E20" s="187">
        <v>-30.7</v>
      </c>
      <c r="F20" s="187">
        <v>-22.9</v>
      </c>
      <c r="G20" s="188"/>
      <c r="H20" s="188"/>
      <c r="I20" s="188"/>
      <c r="J20" s="188"/>
      <c r="K20" s="188"/>
      <c r="L20" s="188"/>
      <c r="M20" s="188"/>
    </row>
    <row r="21" spans="1:13" ht="12.75">
      <c r="A21" s="183" t="s">
        <v>281</v>
      </c>
      <c r="B21" s="177">
        <v>-16.899999999999999</v>
      </c>
      <c r="C21" s="189">
        <v>-14.9</v>
      </c>
      <c r="D21" s="189">
        <v>-29.6</v>
      </c>
      <c r="E21" s="189">
        <v>-34</v>
      </c>
      <c r="F21" s="189">
        <v>-24.6</v>
      </c>
      <c r="G21" s="188"/>
      <c r="H21" s="188"/>
      <c r="I21" s="188"/>
      <c r="J21" s="188"/>
      <c r="K21" s="188"/>
      <c r="L21" s="188"/>
    </row>
    <row r="22" spans="1:13" ht="12.75">
      <c r="A22" s="183" t="s">
        <v>282</v>
      </c>
      <c r="B22" s="177">
        <v>-17.5</v>
      </c>
      <c r="C22" s="189">
        <v>-30.5</v>
      </c>
      <c r="D22" s="189">
        <v>61.9</v>
      </c>
      <c r="E22" s="189">
        <v>-12.5</v>
      </c>
      <c r="F22" s="189">
        <v>-10.7</v>
      </c>
      <c r="G22" s="188"/>
      <c r="H22" s="188"/>
      <c r="I22" s="188"/>
      <c r="J22" s="188"/>
      <c r="K22" s="188"/>
      <c r="L22" s="188"/>
    </row>
    <row r="23" spans="1:13" ht="12.75">
      <c r="A23" s="183" t="s">
        <v>283</v>
      </c>
      <c r="B23" s="177">
        <v>-14.7</v>
      </c>
      <c r="C23" s="189">
        <v>-2.6</v>
      </c>
      <c r="D23" s="189">
        <v>-25.3</v>
      </c>
      <c r="E23" s="189">
        <v>-13.9</v>
      </c>
      <c r="F23" s="189">
        <v>-12.4</v>
      </c>
      <c r="G23" s="188"/>
      <c r="H23" s="188"/>
      <c r="I23" s="188"/>
      <c r="J23" s="188"/>
      <c r="K23" s="188"/>
      <c r="L23" s="188"/>
    </row>
    <row r="24" spans="1:13" ht="12.75">
      <c r="A24" s="183" t="s">
        <v>284</v>
      </c>
      <c r="B24" s="190">
        <v>-18</v>
      </c>
      <c r="C24" s="190">
        <v>-17.3</v>
      </c>
      <c r="D24" s="190">
        <v>-25.6</v>
      </c>
      <c r="E24" s="190">
        <v>-24.5</v>
      </c>
      <c r="F24" s="190">
        <v>-20.8</v>
      </c>
      <c r="G24" s="188"/>
      <c r="H24" s="188"/>
      <c r="I24" s="188"/>
      <c r="J24" s="188"/>
      <c r="K24" s="188"/>
      <c r="L24" s="188"/>
    </row>
    <row r="25" spans="1:13" ht="12.75">
      <c r="A25" s="178"/>
      <c r="B25" s="178"/>
      <c r="C25" s="178"/>
      <c r="D25" s="178"/>
      <c r="E25" s="178"/>
      <c r="F25" s="178"/>
      <c r="G25" s="188"/>
      <c r="H25" s="188"/>
      <c r="I25" s="188"/>
      <c r="J25" s="188"/>
      <c r="K25" s="188"/>
    </row>
    <row r="26" spans="1:13" s="158" customFormat="1" ht="12.75">
      <c r="G26" s="188"/>
      <c r="I26" s="188"/>
    </row>
    <row r="27" spans="1:13" s="158" customFormat="1" ht="12.75">
      <c r="A27" s="191" t="s">
        <v>286</v>
      </c>
      <c r="B27" s="192"/>
      <c r="C27" s="192"/>
      <c r="D27" s="192"/>
      <c r="E27" s="192"/>
      <c r="F27" s="192"/>
      <c r="I27" s="188"/>
    </row>
    <row r="28" spans="1:13" s="158" customFormat="1">
      <c r="B28" s="192"/>
      <c r="C28" s="192"/>
      <c r="D28" s="192"/>
      <c r="E28" s="192"/>
      <c r="F28" s="192"/>
    </row>
    <row r="29" spans="1:13" s="158" customFormat="1">
      <c r="B29" s="192"/>
      <c r="C29" s="192"/>
      <c r="D29" s="192"/>
      <c r="E29" s="192"/>
      <c r="F29" s="192"/>
    </row>
    <row r="30" spans="1:13" s="158" customFormat="1">
      <c r="A30" s="193"/>
      <c r="E30" s="194"/>
    </row>
    <row r="31" spans="1:13" s="158" customFormat="1"/>
    <row r="32" spans="1:13" s="158" customFormat="1">
      <c r="A32" s="193"/>
    </row>
    <row r="33" spans="1:1" s="158" customFormat="1">
      <c r="A33" s="193"/>
    </row>
    <row r="34" spans="1:1" s="158" customFormat="1">
      <c r="A34" s="193"/>
    </row>
    <row r="35" spans="1:1" s="158" customFormat="1">
      <c r="A35" s="193"/>
    </row>
    <row r="36" spans="1:1" s="158" customFormat="1">
      <c r="A36" s="193"/>
    </row>
    <row r="37" spans="1:1" s="158" customFormat="1"/>
    <row r="38" spans="1:1" s="158" customFormat="1">
      <c r="A38" s="193"/>
    </row>
    <row r="39" spans="1:1" s="158" customFormat="1">
      <c r="A39" s="193"/>
    </row>
    <row r="40" spans="1:1" s="158" customFormat="1">
      <c r="A40" s="193"/>
    </row>
    <row r="41" spans="1:1" s="158" customFormat="1">
      <c r="A41" s="193"/>
    </row>
    <row r="42" spans="1:1" s="158" customFormat="1">
      <c r="A42" s="193"/>
    </row>
    <row r="43" spans="1:1" s="158" customFormat="1"/>
    <row r="44" spans="1:1" s="158" customFormat="1">
      <c r="A44" s="193"/>
    </row>
    <row r="45" spans="1:1" s="158" customFormat="1">
      <c r="A45" s="193"/>
    </row>
    <row r="46" spans="1:1" s="158" customFormat="1">
      <c r="A46" s="193"/>
    </row>
    <row r="47" spans="1:1" s="158" customFormat="1">
      <c r="A47" s="193"/>
    </row>
    <row r="48" spans="1:1" s="158" customFormat="1">
      <c r="A48" s="193"/>
    </row>
    <row r="49" spans="1:1" s="158" customFormat="1">
      <c r="A49" s="193"/>
    </row>
    <row r="50" spans="1:1" s="158" customFormat="1">
      <c r="A50" s="193"/>
    </row>
    <row r="51" spans="1:1" s="158" customFormat="1">
      <c r="A51" s="193"/>
    </row>
    <row r="52" spans="1:1" s="158" customFormat="1">
      <c r="A52" s="193"/>
    </row>
    <row r="53" spans="1:1" s="158" customFormat="1">
      <c r="A53" s="195"/>
    </row>
    <row r="54" spans="1:1" s="158" customFormat="1">
      <c r="A54" s="195"/>
    </row>
    <row r="55" spans="1:1" s="158" customFormat="1"/>
    <row r="56" spans="1:1" s="158" customFormat="1"/>
    <row r="57" spans="1:1" s="158" customFormat="1"/>
    <row r="58" spans="1:1" s="158" customFormat="1"/>
    <row r="59" spans="1:1" s="158" customFormat="1"/>
    <row r="60" spans="1:1" s="158" customFormat="1"/>
    <row r="61" spans="1:1" s="158" customFormat="1"/>
    <row r="62" spans="1:1" s="158" customFormat="1"/>
    <row r="63" spans="1:1" s="158" customFormat="1"/>
    <row r="64" spans="1:1" s="158" customFormat="1"/>
    <row r="65" s="158" customFormat="1"/>
    <row r="66" s="158" customFormat="1"/>
    <row r="67" s="158" customFormat="1"/>
    <row r="68" s="158" customFormat="1"/>
    <row r="69" s="158" customFormat="1"/>
    <row r="70" s="158" customFormat="1"/>
    <row r="71" s="158" customFormat="1"/>
    <row r="72" s="158" customFormat="1"/>
    <row r="73" s="158" customFormat="1"/>
    <row r="74" s="158" customFormat="1"/>
    <row r="75" s="158" customFormat="1"/>
    <row r="76" s="158" customFormat="1"/>
    <row r="77" s="158" customFormat="1"/>
    <row r="78" s="158" customFormat="1"/>
    <row r="79" s="158" customFormat="1"/>
    <row r="80" s="158" customFormat="1"/>
    <row r="81" s="158" customFormat="1"/>
    <row r="82" s="158" customFormat="1"/>
    <row r="83" s="158" customFormat="1"/>
    <row r="84" s="158" customFormat="1"/>
    <row r="85" s="158" customFormat="1"/>
    <row r="86" s="158" customFormat="1"/>
    <row r="87" s="158" customFormat="1"/>
    <row r="88" s="158" customFormat="1"/>
    <row r="89" s="158" customFormat="1"/>
    <row r="90" s="158" customFormat="1"/>
    <row r="91" s="158" customFormat="1"/>
    <row r="92" s="158" customFormat="1"/>
    <row r="93" s="158" customFormat="1"/>
    <row r="94" s="158" customFormat="1"/>
    <row r="95" s="158" customFormat="1"/>
    <row r="96" s="158" customFormat="1"/>
    <row r="97" s="158" customFormat="1"/>
    <row r="98" s="158" customFormat="1"/>
    <row r="99" s="158" customFormat="1"/>
    <row r="100" s="158" customFormat="1"/>
    <row r="101" s="158" customFormat="1"/>
    <row r="102" s="158" customFormat="1"/>
    <row r="103" s="158" customFormat="1"/>
    <row r="104" s="158" customFormat="1"/>
    <row r="105" s="158" customFormat="1"/>
    <row r="106" s="158" customFormat="1"/>
    <row r="107" s="158" customFormat="1"/>
    <row r="108" s="158" customFormat="1"/>
    <row r="109" s="158" customFormat="1"/>
    <row r="110" s="158" customFormat="1"/>
    <row r="111" s="158" customFormat="1"/>
    <row r="112" s="158" customFormat="1"/>
    <row r="113" s="158" customFormat="1"/>
    <row r="114" s="158" customFormat="1"/>
    <row r="115" s="158" customFormat="1"/>
    <row r="116" s="158" customFormat="1"/>
    <row r="117" s="158" customFormat="1"/>
    <row r="118" s="158" customFormat="1"/>
    <row r="119" s="158" customFormat="1"/>
    <row r="120" s="158" customFormat="1"/>
    <row r="121" s="158" customFormat="1"/>
    <row r="122" s="158" customFormat="1"/>
    <row r="123" s="158" customFormat="1"/>
    <row r="124" s="158" customFormat="1"/>
    <row r="125" s="158" customFormat="1"/>
    <row r="126" s="158" customFormat="1"/>
    <row r="127" s="158" customFormat="1"/>
    <row r="128" s="158" customFormat="1"/>
    <row r="129" s="158" customFormat="1"/>
    <row r="130" s="158" customFormat="1"/>
    <row r="131" s="158" customFormat="1"/>
    <row r="132" s="158" customFormat="1"/>
    <row r="133" s="158" customFormat="1"/>
    <row r="134" s="158" customFormat="1"/>
    <row r="135" s="158" customFormat="1"/>
    <row r="136" s="158" customFormat="1"/>
    <row r="137" s="158" customFormat="1"/>
    <row r="138" s="158" customFormat="1"/>
    <row r="139" s="158" customFormat="1"/>
    <row r="140" s="158" customFormat="1"/>
    <row r="141" s="158" customFormat="1"/>
    <row r="142" s="158" customFormat="1"/>
    <row r="143" s="158" customFormat="1"/>
    <row r="144" s="158" customFormat="1"/>
    <row r="145" s="158" customFormat="1"/>
    <row r="146" s="158" customFormat="1"/>
    <row r="147" s="158" customFormat="1"/>
    <row r="148" s="158" customFormat="1"/>
    <row r="149" s="158" customFormat="1"/>
    <row r="150" s="158" customFormat="1"/>
    <row r="151" s="158" customFormat="1"/>
    <row r="152" s="158" customFormat="1"/>
    <row r="153" s="158" customFormat="1"/>
    <row r="154" s="158" customFormat="1"/>
    <row r="155" s="158" customFormat="1"/>
    <row r="156" s="158" customFormat="1"/>
    <row r="157" s="158" customFormat="1"/>
    <row r="158" s="158" customFormat="1"/>
    <row r="159" s="158" customFormat="1"/>
    <row r="160" s="158" customFormat="1"/>
    <row r="161" s="158" customFormat="1"/>
    <row r="162" s="158" customFormat="1"/>
    <row r="163" s="158" customFormat="1"/>
    <row r="164" s="158" customFormat="1"/>
    <row r="165" s="158" customFormat="1"/>
    <row r="166" s="158" customFormat="1"/>
    <row r="167" s="158" customFormat="1"/>
    <row r="168" s="158" customFormat="1"/>
    <row r="169" s="158" customFormat="1"/>
    <row r="170" s="158" customFormat="1"/>
    <row r="171" s="158" customFormat="1"/>
    <row r="172" s="158" customFormat="1"/>
    <row r="173" s="158" customFormat="1"/>
    <row r="174" s="158" customFormat="1"/>
    <row r="175" s="158" customFormat="1"/>
    <row r="176" s="158" customFormat="1"/>
    <row r="177" s="158" customFormat="1"/>
    <row r="178" s="158" customFormat="1"/>
    <row r="179" s="158" customFormat="1"/>
    <row r="180" s="158" customFormat="1"/>
    <row r="181" s="158" customFormat="1"/>
    <row r="182" s="158" customFormat="1"/>
    <row r="183" s="158" customFormat="1"/>
    <row r="184" s="158" customFormat="1"/>
    <row r="185" s="158" customFormat="1"/>
    <row r="186" s="158" customFormat="1"/>
    <row r="187" s="158" customFormat="1"/>
    <row r="188" s="158" customFormat="1"/>
    <row r="189" s="158" customFormat="1"/>
    <row r="190" s="158" customFormat="1"/>
    <row r="191" s="158" customFormat="1"/>
    <row r="192" s="158" customFormat="1"/>
    <row r="193" s="158" customFormat="1"/>
    <row r="194" s="158" customFormat="1"/>
    <row r="195" s="158" customFormat="1"/>
    <row r="196" s="158" customFormat="1"/>
    <row r="197" s="158" customFormat="1"/>
    <row r="198" s="158" customFormat="1"/>
    <row r="199" s="158" customFormat="1"/>
    <row r="200" s="158" customFormat="1"/>
    <row r="201" s="158" customFormat="1"/>
    <row r="202" s="158" customFormat="1"/>
    <row r="203" s="158" customFormat="1"/>
    <row r="204" s="158" customFormat="1"/>
    <row r="205" s="158" customFormat="1"/>
    <row r="206" s="158" customFormat="1"/>
    <row r="207" s="158" customFormat="1"/>
    <row r="208" s="158" customFormat="1"/>
    <row r="209" s="158" customFormat="1"/>
    <row r="210" s="158" customFormat="1"/>
    <row r="211" s="158" customFormat="1"/>
    <row r="212" s="158" customFormat="1"/>
    <row r="213" s="158" customFormat="1"/>
    <row r="214" s="158" customFormat="1"/>
    <row r="215" s="158" customFormat="1"/>
    <row r="216" s="158" customFormat="1"/>
    <row r="217" s="158" customFormat="1"/>
    <row r="218" s="158" customFormat="1"/>
    <row r="219" s="158" customFormat="1"/>
    <row r="220" s="158" customFormat="1"/>
    <row r="221" s="158" customFormat="1"/>
    <row r="222" s="158" customFormat="1"/>
    <row r="223" s="158" customFormat="1"/>
    <row r="224" s="158" customFormat="1"/>
    <row r="225" s="158" customFormat="1"/>
    <row r="226" s="158" customFormat="1"/>
    <row r="227" s="158" customFormat="1"/>
    <row r="228" s="158" customFormat="1"/>
    <row r="229" s="158" customFormat="1"/>
    <row r="230" s="158" customFormat="1"/>
    <row r="231" s="158" customFormat="1"/>
    <row r="232" s="158" customFormat="1"/>
    <row r="233" s="158" customFormat="1"/>
    <row r="234" s="158" customFormat="1"/>
    <row r="235" s="158" customFormat="1"/>
    <row r="236" s="158" customFormat="1"/>
    <row r="237" s="158" customFormat="1"/>
    <row r="238" s="158" customFormat="1"/>
    <row r="239" s="158" customFormat="1"/>
    <row r="240" s="158" customFormat="1"/>
    <row r="241" s="158" customFormat="1"/>
    <row r="242" s="158" customFormat="1"/>
    <row r="243" s="158" customFormat="1"/>
    <row r="244" s="158" customFormat="1"/>
    <row r="245" s="158" customFormat="1"/>
    <row r="246" s="158" customFormat="1"/>
    <row r="247" s="158" customFormat="1"/>
    <row r="248" s="158" customFormat="1"/>
    <row r="249" s="158" customFormat="1"/>
    <row r="250" s="158" customFormat="1"/>
    <row r="251" s="158" customFormat="1"/>
    <row r="252" s="158" customFormat="1"/>
    <row r="253" s="158" customFormat="1"/>
    <row r="254" s="158" customFormat="1"/>
    <row r="255" s="158" customFormat="1"/>
    <row r="256" s="158" customFormat="1"/>
    <row r="257" s="158" customFormat="1"/>
    <row r="258" s="158" customFormat="1"/>
    <row r="259" s="158" customFormat="1"/>
    <row r="260" s="158" customFormat="1"/>
    <row r="261" s="158" customFormat="1"/>
    <row r="262" s="158" customFormat="1"/>
  </sheetData>
  <mergeCells count="3">
    <mergeCell ref="B5:F5"/>
    <mergeCell ref="B12:F12"/>
    <mergeCell ref="B19:F19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40"/>
  <sheetViews>
    <sheetView zoomScale="80" zoomScaleNormal="80" workbookViewId="0">
      <selection activeCell="A2" sqref="A2"/>
    </sheetView>
  </sheetViews>
  <sheetFormatPr defaultRowHeight="14.45"/>
  <cols>
    <col min="1" max="1" width="20.140625" customWidth="1"/>
    <col min="2" max="4" width="15.7109375" customWidth="1"/>
    <col min="5" max="5" width="4.42578125" customWidth="1"/>
    <col min="6" max="7" width="9.7109375" customWidth="1"/>
    <col min="8" max="8" width="13" customWidth="1"/>
  </cols>
  <sheetData>
    <row r="1" spans="1:10" s="340" customFormat="1" ht="15">
      <c r="A1" s="340" t="s">
        <v>287</v>
      </c>
    </row>
    <row r="3" spans="1:10" ht="30">
      <c r="A3" s="339"/>
      <c r="B3" s="369" t="s">
        <v>288</v>
      </c>
      <c r="C3" s="369" t="s">
        <v>289</v>
      </c>
      <c r="D3" s="370" t="s">
        <v>290</v>
      </c>
      <c r="E3" s="338"/>
      <c r="F3" s="370" t="s">
        <v>291</v>
      </c>
      <c r="G3" s="370" t="s">
        <v>292</v>
      </c>
      <c r="H3" s="370" t="s">
        <v>293</v>
      </c>
    </row>
    <row r="4" spans="1:10" ht="15">
      <c r="A4" s="316"/>
      <c r="B4" s="336"/>
      <c r="C4" s="336" t="s">
        <v>294</v>
      </c>
      <c r="D4" s="336"/>
      <c r="E4" s="337"/>
      <c r="F4" s="336"/>
      <c r="G4" s="336" t="s">
        <v>37</v>
      </c>
      <c r="H4" s="336"/>
    </row>
    <row r="5" spans="1:10" ht="15">
      <c r="B5" s="335"/>
      <c r="C5" s="335"/>
      <c r="D5" s="335"/>
      <c r="E5" s="335"/>
      <c r="F5" s="335"/>
      <c r="G5" s="335"/>
      <c r="H5" s="335"/>
    </row>
    <row r="6" spans="1:10" ht="15">
      <c r="B6" s="416" t="s">
        <v>172</v>
      </c>
      <c r="C6" s="416"/>
      <c r="D6" s="416"/>
      <c r="E6" s="416"/>
      <c r="F6" s="416"/>
      <c r="G6" s="416"/>
      <c r="H6" s="416"/>
    </row>
    <row r="7" spans="1:10" ht="15">
      <c r="B7" s="334"/>
      <c r="C7" s="334"/>
      <c r="D7" s="334"/>
      <c r="E7" s="334"/>
      <c r="F7" s="334"/>
      <c r="G7" s="334"/>
      <c r="H7" s="334"/>
    </row>
    <row r="8" spans="1:10" ht="15">
      <c r="A8" s="324" t="s">
        <v>173</v>
      </c>
      <c r="B8" s="325">
        <v>111555.13940783328</v>
      </c>
      <c r="C8" s="325">
        <v>57777.925679129126</v>
      </c>
      <c r="D8" s="325">
        <v>39564.67544760622</v>
      </c>
      <c r="F8" s="323">
        <v>51.793154475742597</v>
      </c>
      <c r="G8" s="323">
        <v>68.477147600156925</v>
      </c>
      <c r="H8" s="323">
        <v>18.636060155931713</v>
      </c>
      <c r="I8" s="319"/>
      <c r="J8" s="315"/>
    </row>
    <row r="9" spans="1:10" ht="15">
      <c r="A9" s="324" t="s">
        <v>4</v>
      </c>
      <c r="B9" s="325">
        <v>79642.704158199471</v>
      </c>
      <c r="C9" s="325">
        <v>41406.739506567705</v>
      </c>
      <c r="D9" s="325">
        <v>26837.654978899853</v>
      </c>
      <c r="F9" s="323">
        <v>51.990624808920117</v>
      </c>
      <c r="G9" s="323">
        <v>64.814702385931682</v>
      </c>
      <c r="H9" s="323">
        <v>21.577905674125038</v>
      </c>
      <c r="I9" s="319"/>
      <c r="J9" s="315"/>
    </row>
    <row r="10" spans="1:10" ht="15">
      <c r="A10" s="324" t="s">
        <v>128</v>
      </c>
      <c r="B10" s="325">
        <v>49245.523012398029</v>
      </c>
      <c r="C10" s="325">
        <v>31258.754916686474</v>
      </c>
      <c r="D10" s="325">
        <v>21097.464592412769</v>
      </c>
      <c r="F10" s="323">
        <v>63.475323246778771</v>
      </c>
      <c r="G10" s="323">
        <v>67.492978042930844</v>
      </c>
      <c r="H10" s="323">
        <v>25.793951229010826</v>
      </c>
      <c r="I10" s="319"/>
      <c r="J10" s="315"/>
    </row>
    <row r="11" spans="1:10" ht="15">
      <c r="A11" s="333"/>
      <c r="B11" s="325"/>
      <c r="C11" s="325"/>
      <c r="D11" s="332"/>
      <c r="E11" s="331"/>
      <c r="F11" s="331"/>
      <c r="G11" s="331"/>
      <c r="H11" s="331"/>
      <c r="I11" s="319"/>
      <c r="J11" s="315"/>
    </row>
    <row r="12" spans="1:10" ht="15">
      <c r="A12" s="326"/>
      <c r="B12" s="417" t="s">
        <v>174</v>
      </c>
      <c r="C12" s="417"/>
      <c r="D12" s="417"/>
      <c r="E12" s="417"/>
      <c r="F12" s="417"/>
      <c r="G12" s="417"/>
      <c r="H12" s="417"/>
      <c r="I12" s="319"/>
      <c r="J12" s="315"/>
    </row>
    <row r="13" spans="1:10" ht="15">
      <c r="A13" s="326"/>
      <c r="B13" s="329"/>
      <c r="C13" s="329"/>
      <c r="D13" s="329"/>
      <c r="E13" s="328"/>
      <c r="F13" s="328"/>
      <c r="G13" s="328"/>
      <c r="H13" s="328"/>
      <c r="I13" s="319"/>
      <c r="J13" s="315"/>
    </row>
    <row r="14" spans="1:10" ht="15">
      <c r="A14" s="326" t="s">
        <v>175</v>
      </c>
      <c r="B14" s="325">
        <v>54590.736918430164</v>
      </c>
      <c r="C14" s="325">
        <v>32671.87976263792</v>
      </c>
      <c r="D14" s="325">
        <v>23173.771835787418</v>
      </c>
      <c r="E14" s="323"/>
      <c r="F14" s="323">
        <v>59.848761176198181</v>
      </c>
      <c r="G14" s="323">
        <v>70.92879872277166</v>
      </c>
      <c r="H14" s="323">
        <v>25.902066528722894</v>
      </c>
      <c r="I14" s="319"/>
      <c r="J14" s="315"/>
    </row>
    <row r="15" spans="1:10" ht="15">
      <c r="A15" s="324" t="s">
        <v>176</v>
      </c>
      <c r="B15" s="325">
        <v>60182.157709945095</v>
      </c>
      <c r="C15" s="325">
        <v>35285.183482881068</v>
      </c>
      <c r="D15" s="325">
        <v>24122.133869413741</v>
      </c>
      <c r="E15" s="323"/>
      <c r="F15" s="323">
        <v>58.6306387566596</v>
      </c>
      <c r="G15" s="323">
        <v>68.363351096407982</v>
      </c>
      <c r="H15" s="323">
        <v>22.214822776047598</v>
      </c>
      <c r="I15" s="319"/>
      <c r="J15" s="315"/>
    </row>
    <row r="16" spans="1:10" ht="15">
      <c r="A16" s="324" t="s">
        <v>177</v>
      </c>
      <c r="B16" s="325">
        <v>107386.5509662542</v>
      </c>
      <c r="C16" s="325">
        <v>56170.480709915457</v>
      </c>
      <c r="D16" s="325">
        <v>37101.393643790383</v>
      </c>
      <c r="E16" s="323"/>
      <c r="F16" s="323">
        <v>52.306811425172604</v>
      </c>
      <c r="G16" s="323">
        <v>66.051408453125603</v>
      </c>
      <c r="H16" s="323">
        <v>20.035790030397848</v>
      </c>
      <c r="I16" s="319"/>
      <c r="J16" s="315"/>
    </row>
    <row r="17" spans="1:10" ht="15">
      <c r="A17" s="327"/>
      <c r="B17" s="323"/>
      <c r="C17" s="323"/>
      <c r="D17" s="323"/>
      <c r="E17" s="323"/>
      <c r="F17" s="323"/>
      <c r="G17" s="323"/>
      <c r="H17" s="323"/>
      <c r="I17" s="319"/>
      <c r="J17" s="315"/>
    </row>
    <row r="18" spans="1:10" ht="15">
      <c r="A18" s="326"/>
      <c r="B18" s="418" t="s">
        <v>178</v>
      </c>
      <c r="C18" s="418"/>
      <c r="D18" s="418"/>
      <c r="E18" s="418"/>
      <c r="F18" s="418"/>
      <c r="G18" s="418"/>
      <c r="H18" s="418"/>
      <c r="I18" s="319"/>
      <c r="J18" s="315"/>
    </row>
    <row r="19" spans="1:10" ht="15">
      <c r="A19" s="326"/>
      <c r="B19" s="323"/>
      <c r="C19" s="323"/>
      <c r="D19" s="323"/>
      <c r="E19" s="323"/>
      <c r="F19" s="323"/>
      <c r="G19" s="323"/>
      <c r="H19" s="323"/>
      <c r="I19" s="319"/>
      <c r="J19" s="315"/>
    </row>
    <row r="20" spans="1:10" ht="15">
      <c r="A20" s="326" t="s">
        <v>179</v>
      </c>
      <c r="B20" s="325">
        <v>22379.249931442489</v>
      </c>
      <c r="C20" s="325">
        <v>12997.343999218463</v>
      </c>
      <c r="D20" s="325">
        <v>8245.2312159597568</v>
      </c>
      <c r="E20" s="323"/>
      <c r="F20" s="323">
        <v>58.077656932359481</v>
      </c>
      <c r="G20" s="323">
        <v>63.437816345059019</v>
      </c>
      <c r="H20" s="323">
        <v>28.420487939136102</v>
      </c>
      <c r="I20" s="319"/>
      <c r="J20" s="315"/>
    </row>
    <row r="21" spans="1:10" ht="15">
      <c r="A21" s="326" t="s">
        <v>180</v>
      </c>
      <c r="B21" s="325">
        <v>42682.5148232707</v>
      </c>
      <c r="C21" s="325">
        <v>25439.620511017194</v>
      </c>
      <c r="D21" s="325">
        <v>17411.748191896288</v>
      </c>
      <c r="E21" s="323"/>
      <c r="F21" s="323">
        <v>59.60197194647818</v>
      </c>
      <c r="G21" s="323">
        <v>68.443427386645737</v>
      </c>
      <c r="H21" s="323">
        <v>24.883591611293127</v>
      </c>
      <c r="I21" s="319"/>
      <c r="J21" s="315"/>
    </row>
    <row r="22" spans="1:10" ht="15">
      <c r="A22" s="326" t="s">
        <v>181</v>
      </c>
      <c r="B22" s="325">
        <v>78093.60032335695</v>
      </c>
      <c r="C22" s="325">
        <v>46270.431013666763</v>
      </c>
      <c r="D22" s="325">
        <v>31711.080976920704</v>
      </c>
      <c r="E22" s="323"/>
      <c r="F22" s="323">
        <v>59.249965198272179</v>
      </c>
      <c r="G22" s="323">
        <v>68.534224303106868</v>
      </c>
      <c r="H22" s="323">
        <v>23.280948908886089</v>
      </c>
      <c r="I22" s="319"/>
      <c r="J22" s="315"/>
    </row>
    <row r="23" spans="1:10" ht="15">
      <c r="A23" s="326" t="s">
        <v>182</v>
      </c>
      <c r="B23" s="325">
        <v>223991.33166484704</v>
      </c>
      <c r="C23" s="325">
        <v>125037.44896460387</v>
      </c>
      <c r="D23" s="325">
        <v>84999.235078964848</v>
      </c>
      <c r="E23" s="323"/>
      <c r="F23" s="323">
        <v>55.822449929309968</v>
      </c>
      <c r="G23" s="323">
        <v>67.979022111229085</v>
      </c>
      <c r="H23" s="323">
        <v>20.497255157878925</v>
      </c>
      <c r="I23" s="319"/>
      <c r="J23" s="315"/>
    </row>
    <row r="24" spans="1:10" ht="15">
      <c r="A24" s="326" t="s">
        <v>183</v>
      </c>
      <c r="B24" s="325">
        <v>945509.39148003305</v>
      </c>
      <c r="C24" s="325">
        <v>457945.24200054287</v>
      </c>
      <c r="D24" s="325">
        <v>315752.6215326548</v>
      </c>
      <c r="E24" s="323"/>
      <c r="F24" s="323">
        <v>48.433706330902545</v>
      </c>
      <c r="G24" s="323">
        <v>68.949863995372723</v>
      </c>
      <c r="H24" s="323">
        <v>14.747735301872511</v>
      </c>
      <c r="I24" s="319"/>
      <c r="J24" s="315"/>
    </row>
    <row r="25" spans="1:10" ht="15">
      <c r="A25" s="324"/>
      <c r="B25" s="323"/>
      <c r="C25" s="323"/>
      <c r="D25" s="323"/>
      <c r="E25" s="323"/>
      <c r="F25" s="323"/>
      <c r="G25" s="323"/>
      <c r="H25" s="323"/>
      <c r="I25" s="319"/>
      <c r="J25" s="315"/>
    </row>
    <row r="26" spans="1:10" ht="15">
      <c r="A26" s="324"/>
      <c r="B26" s="418" t="s">
        <v>295</v>
      </c>
      <c r="C26" s="418"/>
      <c r="D26" s="418"/>
      <c r="E26" s="418"/>
      <c r="F26" s="418"/>
      <c r="G26" s="418"/>
      <c r="H26" s="418"/>
      <c r="I26" s="319"/>
      <c r="J26" s="315"/>
    </row>
    <row r="27" spans="1:10" ht="15">
      <c r="A27" s="324"/>
      <c r="B27" s="323"/>
      <c r="C27" s="323"/>
      <c r="D27" s="323"/>
      <c r="E27" s="323"/>
      <c r="F27" s="323"/>
      <c r="G27" s="323"/>
      <c r="H27" s="323"/>
      <c r="I27" s="319"/>
      <c r="J27" s="315"/>
    </row>
    <row r="28" spans="1:10" ht="15">
      <c r="A28" s="324" t="s">
        <v>185</v>
      </c>
      <c r="B28" s="325">
        <v>67865.473495101818</v>
      </c>
      <c r="C28" s="325">
        <v>36231.058141565962</v>
      </c>
      <c r="D28" s="325">
        <v>23155.639622953364</v>
      </c>
      <c r="F28" s="323">
        <v>53.386584187290666</v>
      </c>
      <c r="G28" s="323">
        <v>63.91102222981484</v>
      </c>
      <c r="H28" s="323">
        <v>35.577726436530568</v>
      </c>
      <c r="I28" s="319"/>
      <c r="J28" s="315"/>
    </row>
    <row r="29" spans="1:10" ht="15">
      <c r="A29" s="324" t="s">
        <v>186</v>
      </c>
      <c r="B29" s="325">
        <v>134299.81849804026</v>
      </c>
      <c r="C29" s="325">
        <v>70555.567919408393</v>
      </c>
      <c r="D29" s="325">
        <v>39936.805597062397</v>
      </c>
      <c r="F29" s="323">
        <v>52.535862451994277</v>
      </c>
      <c r="G29" s="323">
        <v>56.603336596595653</v>
      </c>
      <c r="H29" s="323">
        <v>1.5276226231896186</v>
      </c>
      <c r="I29" s="319"/>
      <c r="J29" s="315"/>
    </row>
    <row r="30" spans="1:10">
      <c r="A30" s="324" t="s">
        <v>187</v>
      </c>
      <c r="B30" s="325">
        <v>52646.052147167611</v>
      </c>
      <c r="C30" s="325">
        <v>35183.725965283564</v>
      </c>
      <c r="D30" s="325">
        <v>23377.695389683027</v>
      </c>
      <c r="F30" s="323">
        <v>66.830701506221999</v>
      </c>
      <c r="G30" s="323">
        <v>66.444626736662954</v>
      </c>
      <c r="H30" s="323">
        <v>16.483194739084762</v>
      </c>
      <c r="I30" s="319"/>
      <c r="J30" s="315"/>
    </row>
    <row r="31" spans="1:10">
      <c r="A31" s="324" t="s">
        <v>188</v>
      </c>
      <c r="B31" s="325">
        <v>116417.43950701831</v>
      </c>
      <c r="C31" s="325">
        <v>58539.408471128525</v>
      </c>
      <c r="D31" s="325">
        <v>44067.587612058895</v>
      </c>
      <c r="F31" s="323">
        <v>50.284054278310627</v>
      </c>
      <c r="G31" s="323">
        <v>75.278498302204255</v>
      </c>
      <c r="H31" s="323">
        <v>26.346663640670069</v>
      </c>
      <c r="I31" s="319"/>
      <c r="J31" s="315"/>
    </row>
    <row r="32" spans="1:10">
      <c r="A32" s="324" t="s">
        <v>189</v>
      </c>
      <c r="B32" s="325">
        <v>438405.56904921326</v>
      </c>
      <c r="C32" s="325">
        <v>168597.42003797021</v>
      </c>
      <c r="D32" s="325">
        <v>125508.37867696685</v>
      </c>
      <c r="F32" s="323">
        <v>38.456952178690116</v>
      </c>
      <c r="G32" s="323">
        <v>74.442644880746585</v>
      </c>
      <c r="H32" s="323">
        <v>5.3324752035146386</v>
      </c>
      <c r="I32" s="319"/>
      <c r="J32" s="315"/>
    </row>
    <row r="33" spans="1:10">
      <c r="A33" s="324" t="s">
        <v>190</v>
      </c>
      <c r="B33" s="325">
        <v>58482.468316304163</v>
      </c>
      <c r="C33" s="325">
        <v>32332.112660061375</v>
      </c>
      <c r="D33" s="325">
        <v>21644.101931235786</v>
      </c>
      <c r="F33" s="323">
        <v>55.285136881008825</v>
      </c>
      <c r="G33" s="323">
        <v>66.943048723110252</v>
      </c>
      <c r="H33" s="323">
        <v>25.380305817774484</v>
      </c>
      <c r="I33" s="319"/>
      <c r="J33" s="315"/>
    </row>
    <row r="34" spans="1:10">
      <c r="A34" s="324"/>
      <c r="B34" s="323"/>
      <c r="C34" s="323"/>
      <c r="D34" s="323"/>
      <c r="E34" s="323"/>
      <c r="F34" s="323"/>
      <c r="G34" s="323"/>
      <c r="H34" s="323"/>
      <c r="I34" s="319"/>
      <c r="J34" s="315"/>
    </row>
    <row r="35" spans="1:10">
      <c r="A35" s="318" t="s">
        <v>191</v>
      </c>
      <c r="B35" s="322">
        <v>75993.087827229145</v>
      </c>
      <c r="C35" s="322">
        <v>42256.334649543045</v>
      </c>
      <c r="D35" s="322">
        <v>28572.154294773158</v>
      </c>
      <c r="E35" s="321"/>
      <c r="F35" s="320">
        <v>55.605497628433184</v>
      </c>
      <c r="G35" s="320">
        <v>67.616262820093255</v>
      </c>
      <c r="H35" s="320">
        <v>21.681732553654463</v>
      </c>
      <c r="I35" s="319"/>
      <c r="J35" s="315"/>
    </row>
    <row r="36" spans="1:10">
      <c r="A36" s="318"/>
      <c r="B36" s="317"/>
      <c r="C36" s="317"/>
      <c r="D36" s="317"/>
      <c r="E36" s="317"/>
      <c r="F36" s="317"/>
      <c r="G36" s="317"/>
      <c r="H36" s="317"/>
      <c r="J36" s="315"/>
    </row>
    <row r="37" spans="1:10">
      <c r="A37" s="345" t="s">
        <v>192</v>
      </c>
      <c r="B37" s="352">
        <v>1.088244532396601</v>
      </c>
      <c r="C37" s="352">
        <v>5.498413765274492</v>
      </c>
      <c r="D37" s="352">
        <v>3.6011251124883339</v>
      </c>
      <c r="E37" s="352"/>
      <c r="F37" s="352">
        <v>4.325511497998475</v>
      </c>
      <c r="G37" s="353">
        <v>-1.8631889403581292</v>
      </c>
      <c r="H37" s="352">
        <v>1.3165072600675907</v>
      </c>
      <c r="J37" s="315"/>
    </row>
    <row r="38" spans="1:10">
      <c r="A38" s="316"/>
      <c r="B38" s="316"/>
      <c r="C38" s="316"/>
      <c r="D38" s="316"/>
      <c r="E38" s="316"/>
      <c r="F38" s="316"/>
      <c r="G38" s="316"/>
      <c r="H38" s="316"/>
    </row>
    <row r="39" spans="1:10">
      <c r="B39" s="314"/>
      <c r="C39" s="313"/>
    </row>
    <row r="40" spans="1:10">
      <c r="A40" s="314" t="s">
        <v>196</v>
      </c>
    </row>
  </sheetData>
  <mergeCells count="4">
    <mergeCell ref="B6:H6"/>
    <mergeCell ref="B12:H12"/>
    <mergeCell ref="B18:H18"/>
    <mergeCell ref="B26:H26"/>
  </mergeCells>
  <pageMargins left="0.34" right="0.70866141732283472" top="0.17" bottom="0.28999999999999998" header="0.18" footer="0.2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zoomScale="90" zoomScaleNormal="90" workbookViewId="0">
      <selection activeCell="A2" sqref="A2"/>
    </sheetView>
  </sheetViews>
  <sheetFormatPr defaultRowHeight="14.45"/>
  <cols>
    <col min="1" max="1" width="22.140625" customWidth="1"/>
    <col min="2" max="2" width="12.140625" customWidth="1"/>
    <col min="3" max="3" width="13.140625" customWidth="1"/>
    <col min="4" max="4" width="4.42578125" customWidth="1"/>
    <col min="5" max="5" width="13.28515625" customWidth="1"/>
    <col min="6" max="6" width="14.5703125" customWidth="1"/>
  </cols>
  <sheetData>
    <row r="1" spans="1:7" s="340" customFormat="1" ht="14.1">
      <c r="A1" s="340" t="s">
        <v>296</v>
      </c>
    </row>
    <row r="3" spans="1:7" ht="15">
      <c r="A3" s="339"/>
      <c r="B3" s="419" t="s">
        <v>297</v>
      </c>
      <c r="C3" s="419"/>
      <c r="D3" s="338"/>
      <c r="E3" s="420" t="s">
        <v>298</v>
      </c>
      <c r="F3" s="420"/>
    </row>
    <row r="4" spans="1:7" ht="15">
      <c r="A4" s="316"/>
      <c r="B4" s="370" t="s">
        <v>299</v>
      </c>
      <c r="C4" s="370" t="s">
        <v>300</v>
      </c>
      <c r="D4" s="337"/>
      <c r="E4" s="370" t="s">
        <v>301</v>
      </c>
      <c r="F4" s="370" t="s">
        <v>302</v>
      </c>
    </row>
    <row r="5" spans="1:7" ht="15">
      <c r="B5" s="335"/>
      <c r="C5" s="335"/>
      <c r="D5" s="335"/>
      <c r="E5" s="335"/>
      <c r="F5" s="335"/>
    </row>
    <row r="6" spans="1:7" ht="15">
      <c r="B6" s="330"/>
      <c r="D6" s="345" t="s">
        <v>172</v>
      </c>
      <c r="E6" s="330"/>
      <c r="F6" s="330"/>
    </row>
    <row r="7" spans="1:7" ht="15">
      <c r="B7" s="329"/>
      <c r="C7" s="329"/>
      <c r="D7" s="329"/>
      <c r="E7" s="329"/>
      <c r="F7" s="329"/>
    </row>
    <row r="8" spans="1:7" ht="15">
      <c r="A8" s="324" t="s">
        <v>173</v>
      </c>
      <c r="B8" s="325">
        <v>5645.5474397408634</v>
      </c>
      <c r="C8" s="325">
        <v>2924.007106466318</v>
      </c>
      <c r="D8" s="325"/>
      <c r="E8" s="325">
        <v>75889.3270009681</v>
      </c>
      <c r="F8" s="325">
        <v>39305.47636421286</v>
      </c>
      <c r="G8" s="319"/>
    </row>
    <row r="9" spans="1:7" ht="15">
      <c r="A9" s="324" t="s">
        <v>4</v>
      </c>
      <c r="B9" s="325">
        <v>3674.275868490774</v>
      </c>
      <c r="C9" s="325">
        <v>1910.2789812317292</v>
      </c>
      <c r="D9" s="325"/>
      <c r="E9" s="325">
        <v>51828.389407359551</v>
      </c>
      <c r="F9" s="325">
        <v>26945.903481286397</v>
      </c>
      <c r="G9" s="319"/>
    </row>
    <row r="10" spans="1:7" ht="15">
      <c r="A10" s="324" t="s">
        <v>128</v>
      </c>
      <c r="B10" s="325">
        <v>2687.1526493240517</v>
      </c>
      <c r="C10" s="325">
        <v>1705.6788302928214</v>
      </c>
      <c r="D10" s="325"/>
      <c r="E10" s="325">
        <v>39009.913043636043</v>
      </c>
      <c r="F10" s="325">
        <v>24761.668402735293</v>
      </c>
      <c r="G10" s="319"/>
    </row>
    <row r="11" spans="1:7" ht="15">
      <c r="A11" s="333"/>
      <c r="B11" s="344"/>
      <c r="C11" s="344"/>
      <c r="D11" s="344"/>
      <c r="E11" s="344"/>
      <c r="F11" s="344"/>
      <c r="G11" s="319"/>
    </row>
    <row r="12" spans="1:7" ht="15">
      <c r="A12" s="326"/>
      <c r="B12" s="342"/>
      <c r="C12" s="343"/>
      <c r="D12" s="325" t="s">
        <v>174</v>
      </c>
      <c r="E12" s="342"/>
      <c r="F12" s="342"/>
      <c r="G12" s="319"/>
    </row>
    <row r="13" spans="1:7" ht="15">
      <c r="A13" s="326"/>
      <c r="B13" s="341"/>
      <c r="C13" s="341"/>
      <c r="D13" s="341"/>
      <c r="E13" s="341"/>
      <c r="F13" s="341"/>
      <c r="G13" s="319"/>
    </row>
    <row r="14" spans="1:7" ht="15">
      <c r="A14" s="326" t="s">
        <v>175</v>
      </c>
      <c r="B14" s="325">
        <v>2480.5437755364705</v>
      </c>
      <c r="C14" s="325">
        <v>1484.5747200918718</v>
      </c>
      <c r="D14" s="325"/>
      <c r="E14" s="325">
        <v>42237.994363699785</v>
      </c>
      <c r="F14" s="325">
        <v>25278.916372346735</v>
      </c>
      <c r="G14" s="319"/>
    </row>
    <row r="15" spans="1:7" ht="15">
      <c r="A15" s="324" t="s">
        <v>176</v>
      </c>
      <c r="B15" s="325">
        <v>3304.5343215221055</v>
      </c>
      <c r="C15" s="325">
        <v>1937.4695806414579</v>
      </c>
      <c r="D15" s="325"/>
      <c r="E15" s="325">
        <v>44635.766811575304</v>
      </c>
      <c r="F15" s="325">
        <v>26170.235195559671</v>
      </c>
      <c r="G15" s="319"/>
    </row>
    <row r="16" spans="1:7" ht="15">
      <c r="A16" s="324" t="s">
        <v>177</v>
      </c>
      <c r="B16" s="325">
        <v>5525.2185436608788</v>
      </c>
      <c r="C16" s="325">
        <v>2890.0656444613637</v>
      </c>
      <c r="D16" s="325"/>
      <c r="E16" s="325">
        <v>73955.375296983431</v>
      </c>
      <c r="F16" s="325">
        <v>38683.698695371808</v>
      </c>
      <c r="G16" s="319"/>
    </row>
    <row r="17" spans="1:7" ht="15">
      <c r="A17" s="327"/>
      <c r="B17" s="325"/>
      <c r="C17" s="325"/>
      <c r="D17" s="325"/>
      <c r="E17" s="325"/>
      <c r="F17" s="325"/>
      <c r="G17" s="319"/>
    </row>
    <row r="18" spans="1:7" ht="15">
      <c r="A18" s="326"/>
      <c r="B18" s="325"/>
      <c r="C18" s="325"/>
      <c r="D18" s="325" t="s">
        <v>178</v>
      </c>
      <c r="E18" s="325"/>
      <c r="F18" s="325"/>
      <c r="G18" s="319"/>
    </row>
    <row r="19" spans="1:7" ht="15">
      <c r="A19" s="326"/>
      <c r="B19" s="325"/>
      <c r="C19" s="325"/>
      <c r="D19" s="325"/>
      <c r="E19" s="325"/>
      <c r="F19" s="325"/>
      <c r="G19" s="319"/>
    </row>
    <row r="20" spans="1:7" ht="15">
      <c r="A20" s="326" t="s">
        <v>179</v>
      </c>
      <c r="B20" s="325">
        <v>2757.7638589732483</v>
      </c>
      <c r="C20" s="325">
        <v>1601.6446330190811</v>
      </c>
      <c r="D20" s="325"/>
      <c r="E20" s="325">
        <v>24314.448578634368</v>
      </c>
      <c r="F20" s="325">
        <v>14121.262030494223</v>
      </c>
      <c r="G20" s="319"/>
    </row>
    <row r="21" spans="1:7" ht="15">
      <c r="A21" s="326" t="s">
        <v>180</v>
      </c>
      <c r="B21" s="325">
        <v>2874.5108403198947</v>
      </c>
      <c r="C21" s="325">
        <v>1713.2651446459381</v>
      </c>
      <c r="D21" s="325"/>
      <c r="E21" s="325">
        <v>35786.543111008425</v>
      </c>
      <c r="F21" s="325">
        <v>21329.485385637559</v>
      </c>
      <c r="G21" s="319"/>
    </row>
    <row r="22" spans="1:7" ht="15">
      <c r="A22" s="326" t="s">
        <v>181</v>
      </c>
      <c r="B22" s="325">
        <v>3046.5791506292185</v>
      </c>
      <c r="C22" s="325">
        <v>1805.0970864856281</v>
      </c>
      <c r="D22" s="325"/>
      <c r="E22" s="325">
        <v>48768.131289615492</v>
      </c>
      <c r="F22" s="325">
        <v>28895.100816944869</v>
      </c>
      <c r="G22" s="319"/>
    </row>
    <row r="23" spans="1:7" ht="15">
      <c r="A23" s="326" t="s">
        <v>182</v>
      </c>
      <c r="B23" s="325">
        <v>4257.3407240759352</v>
      </c>
      <c r="C23" s="325">
        <v>2376.5518940174115</v>
      </c>
      <c r="D23" s="325"/>
      <c r="E23" s="325">
        <v>85663.950917384107</v>
      </c>
      <c r="F23" s="325">
        <v>47819.71610832541</v>
      </c>
      <c r="G23" s="319"/>
    </row>
    <row r="24" spans="1:7" ht="15">
      <c r="A24" s="326" t="s">
        <v>183</v>
      </c>
      <c r="B24" s="325">
        <v>9679.4097014234721</v>
      </c>
      <c r="C24" s="325">
        <v>4688.0968693523346</v>
      </c>
      <c r="D24" s="325"/>
      <c r="E24" s="325">
        <v>164669.59610199064</v>
      </c>
      <c r="F24" s="325">
        <v>79755.588592321496</v>
      </c>
      <c r="G24" s="319"/>
    </row>
    <row r="25" spans="1:7" ht="15">
      <c r="A25" s="324"/>
      <c r="B25" s="325"/>
      <c r="C25" s="325"/>
      <c r="D25" s="325"/>
      <c r="E25" s="325"/>
      <c r="F25" s="325"/>
      <c r="G25" s="319"/>
    </row>
    <row r="26" spans="1:7" ht="15">
      <c r="A26" s="324"/>
      <c r="B26" s="325"/>
      <c r="C26" s="325"/>
      <c r="D26" s="325" t="s">
        <v>295</v>
      </c>
      <c r="E26" s="325"/>
      <c r="F26" s="325"/>
      <c r="G26" s="319"/>
    </row>
    <row r="27" spans="1:7">
      <c r="A27" s="324"/>
      <c r="B27" s="325"/>
      <c r="C27" s="325"/>
      <c r="D27" s="325"/>
      <c r="E27" s="325"/>
      <c r="F27" s="325"/>
      <c r="G27" s="319"/>
    </row>
    <row r="28" spans="1:7">
      <c r="A28" s="324" t="s">
        <v>185</v>
      </c>
      <c r="B28" s="325">
        <v>2521.9752539164037</v>
      </c>
      <c r="C28" s="325">
        <v>1346.3964421147184</v>
      </c>
      <c r="D28" s="325"/>
      <c r="E28" s="325">
        <v>55698.151011491551</v>
      </c>
      <c r="F28" s="325">
        <v>29735.340280514225</v>
      </c>
      <c r="G28" s="319"/>
    </row>
    <row r="29" spans="1:7">
      <c r="A29" s="324" t="s">
        <v>186</v>
      </c>
      <c r="B29" s="325">
        <v>38291.597821915311</v>
      </c>
      <c r="C29" s="325">
        <v>20116.821162392262</v>
      </c>
      <c r="D29" s="325"/>
      <c r="E29" s="325">
        <v>57631.637987805705</v>
      </c>
      <c r="F29" s="325">
        <v>30277.278062104888</v>
      </c>
      <c r="G29" s="319"/>
    </row>
    <row r="30" spans="1:7">
      <c r="A30" s="324" t="s">
        <v>187</v>
      </c>
      <c r="B30" s="325">
        <v>5678.9034406667579</v>
      </c>
      <c r="C30" s="325">
        <v>3795.2510072585719</v>
      </c>
      <c r="D30" s="325"/>
      <c r="E30" s="325">
        <v>40847.308461969624</v>
      </c>
      <c r="F30" s="325">
        <v>27298.542791544678</v>
      </c>
      <c r="G30" s="319"/>
    </row>
    <row r="31" spans="1:7">
      <c r="A31" s="324" t="s">
        <v>188</v>
      </c>
      <c r="B31" s="325">
        <v>3008.0396541261111</v>
      </c>
      <c r="C31" s="325">
        <v>1512.564292393881</v>
      </c>
      <c r="D31" s="325"/>
      <c r="E31" s="325">
        <v>76627.997736133024</v>
      </c>
      <c r="F31" s="325">
        <v>38531.663974019764</v>
      </c>
      <c r="G31" s="319"/>
    </row>
    <row r="32" spans="1:7">
      <c r="A32" s="324" t="s">
        <v>189</v>
      </c>
      <c r="B32" s="325">
        <v>18316.69410988958</v>
      </c>
      <c r="C32" s="325">
        <v>7044.0422945571854</v>
      </c>
      <c r="D32" s="325"/>
      <c r="E32" s="325">
        <v>207527.33758617792</v>
      </c>
      <c r="F32" s="325">
        <v>79808.688973225246</v>
      </c>
      <c r="G32" s="319"/>
    </row>
    <row r="33" spans="1:7">
      <c r="A33" s="324" t="s">
        <v>190</v>
      </c>
      <c r="B33" s="325">
        <v>3046.7702683351354</v>
      </c>
      <c r="C33" s="325">
        <v>1684.4111132989597</v>
      </c>
      <c r="D33" s="325"/>
      <c r="E33" s="325">
        <v>42845.470792796201</v>
      </c>
      <c r="F33" s="325">
        <v>23687.177175110039</v>
      </c>
      <c r="G33" s="319"/>
    </row>
    <row r="34" spans="1:7">
      <c r="A34" s="324"/>
      <c r="B34" s="325"/>
      <c r="C34" s="325"/>
      <c r="D34" s="325"/>
      <c r="E34" s="325"/>
      <c r="F34" s="325"/>
      <c r="G34" s="319"/>
    </row>
    <row r="35" spans="1:7">
      <c r="A35" s="318" t="s">
        <v>191</v>
      </c>
      <c r="B35" s="322">
        <v>3935.6954033515249</v>
      </c>
      <c r="C35" s="322">
        <v>2188.4630141729858</v>
      </c>
      <c r="D35" s="322"/>
      <c r="E35" s="322">
        <v>55249.416725167066</v>
      </c>
      <c r="F35" s="322">
        <v>30721.713106835941</v>
      </c>
      <c r="G35" s="319"/>
    </row>
    <row r="36" spans="1:7">
      <c r="A36" s="318"/>
    </row>
    <row r="37" spans="1:7">
      <c r="A37" s="351" t="s">
        <v>192</v>
      </c>
      <c r="B37" s="353">
        <v>-0.28640984668039338</v>
      </c>
      <c r="C37" s="352">
        <v>4.063861824678356</v>
      </c>
      <c r="D37" s="352"/>
      <c r="E37" s="352">
        <v>0.71167306215400583</v>
      </c>
      <c r="F37" s="352">
        <v>5.1645264328755731</v>
      </c>
    </row>
    <row r="38" spans="1:7">
      <c r="A38" s="316"/>
      <c r="B38" s="316"/>
      <c r="C38" s="316"/>
      <c r="D38" s="316"/>
      <c r="E38" s="316"/>
      <c r="F38" s="316"/>
    </row>
    <row r="39" spans="1:7">
      <c r="B39" s="313"/>
    </row>
    <row r="40" spans="1:7">
      <c r="A40" s="314" t="s">
        <v>196</v>
      </c>
    </row>
  </sheetData>
  <mergeCells count="2">
    <mergeCell ref="B3:C3"/>
    <mergeCell ref="E3:F3"/>
  </mergeCells>
  <pageMargins left="0.17" right="0.1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zoomScale="80" zoomScaleNormal="80" workbookViewId="0"/>
  </sheetViews>
  <sheetFormatPr defaultColWidth="8.7109375" defaultRowHeight="12.95"/>
  <cols>
    <col min="1" max="1" width="25.5703125" style="26" bestFit="1" customWidth="1"/>
    <col min="2" max="2" width="5.7109375" style="26" customWidth="1"/>
    <col min="3" max="4" width="8.5703125" style="26" customWidth="1"/>
    <col min="5" max="5" width="8.85546875" style="26" bestFit="1" customWidth="1"/>
    <col min="6" max="6" width="1.5703125" style="26" customWidth="1"/>
    <col min="7" max="8" width="8.85546875" style="26" bestFit="1" customWidth="1"/>
    <col min="9" max="9" width="2.5703125" style="26" customWidth="1"/>
    <col min="10" max="10" width="8.85546875" style="26" bestFit="1" customWidth="1"/>
    <col min="11" max="11" width="10" style="26" customWidth="1"/>
    <col min="12" max="12" width="11.85546875" style="26" customWidth="1"/>
    <col min="13" max="14" width="8.85546875" style="26" bestFit="1" customWidth="1"/>
    <col min="15" max="16384" width="8.7109375" style="26"/>
  </cols>
  <sheetData>
    <row r="1" spans="1:14" ht="12.75">
      <c r="A1" s="44" t="s">
        <v>24</v>
      </c>
    </row>
    <row r="2" spans="1:14" ht="12.7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.75">
      <c r="B3" s="381" t="s">
        <v>25</v>
      </c>
      <c r="C3" s="381"/>
      <c r="D3" s="381"/>
      <c r="E3" s="381"/>
      <c r="F3" s="381"/>
      <c r="G3" s="381"/>
      <c r="H3" s="381"/>
      <c r="J3" s="382" t="s">
        <v>26</v>
      </c>
      <c r="K3" s="382"/>
      <c r="L3" s="382"/>
      <c r="M3" s="382"/>
      <c r="N3" s="382"/>
    </row>
    <row r="4" spans="1:14" ht="38.25">
      <c r="A4" s="43"/>
      <c r="B4" s="39" t="s">
        <v>27</v>
      </c>
      <c r="C4" s="39" t="s">
        <v>28</v>
      </c>
      <c r="D4" s="39" t="s">
        <v>29</v>
      </c>
      <c r="E4" s="39" t="s">
        <v>30</v>
      </c>
      <c r="F4" s="42"/>
      <c r="G4" s="41" t="s">
        <v>31</v>
      </c>
      <c r="H4" s="41" t="s">
        <v>32</v>
      </c>
      <c r="I4" s="41"/>
      <c r="J4" s="359" t="s">
        <v>33</v>
      </c>
      <c r="K4" s="359" t="s">
        <v>34</v>
      </c>
      <c r="L4" s="359" t="s">
        <v>35</v>
      </c>
      <c r="M4" s="359" t="s">
        <v>36</v>
      </c>
      <c r="N4" s="41" t="s">
        <v>32</v>
      </c>
    </row>
    <row r="5" spans="1:14" ht="12.75">
      <c r="A5" s="40"/>
      <c r="B5" s="383" t="s">
        <v>37</v>
      </c>
      <c r="C5" s="383"/>
      <c r="D5" s="383"/>
      <c r="E5" s="383"/>
      <c r="F5" s="358"/>
      <c r="G5" s="39" t="s">
        <v>38</v>
      </c>
      <c r="H5" s="39" t="s">
        <v>39</v>
      </c>
      <c r="I5" s="39"/>
      <c r="J5" s="383" t="s">
        <v>40</v>
      </c>
      <c r="K5" s="383"/>
      <c r="L5" s="383"/>
      <c r="M5" s="383"/>
      <c r="N5" s="39" t="s">
        <v>39</v>
      </c>
    </row>
    <row r="6" spans="1:14" ht="12.75">
      <c r="B6" s="38"/>
      <c r="C6" s="38"/>
      <c r="D6" s="38"/>
      <c r="E6" s="38"/>
      <c r="G6" s="38"/>
      <c r="H6" s="38"/>
      <c r="I6" s="38"/>
      <c r="J6" s="38"/>
      <c r="K6" s="38"/>
      <c r="L6" s="38"/>
      <c r="M6" s="38"/>
      <c r="N6" s="38"/>
    </row>
    <row r="7" spans="1:14">
      <c r="A7" s="26" t="s">
        <v>41</v>
      </c>
      <c r="B7" s="37">
        <v>46.668580525615262</v>
      </c>
      <c r="C7" s="37">
        <v>13.302189628624369</v>
      </c>
      <c r="D7" s="37">
        <v>11.24305138711277</v>
      </c>
      <c r="E7" s="37">
        <v>28.786178458647598</v>
      </c>
      <c r="F7" s="27"/>
      <c r="G7" s="32">
        <v>38317</v>
      </c>
      <c r="H7" s="37">
        <f t="shared" ref="H7:H27" si="0">G7/$G$27*100</f>
        <v>3.6997877669569181</v>
      </c>
      <c r="I7" s="27"/>
      <c r="J7" s="32">
        <v>49235</v>
      </c>
      <c r="K7" s="26">
        <v>3</v>
      </c>
      <c r="L7" s="26">
        <v>973</v>
      </c>
      <c r="M7" s="32">
        <v>50211</v>
      </c>
      <c r="N7" s="37">
        <f t="shared" ref="N7:N27" si="1">M7/$M$27*100</f>
        <v>11.060934157801867</v>
      </c>
    </row>
    <row r="8" spans="1:14">
      <c r="A8" s="26" t="s">
        <v>42</v>
      </c>
      <c r="B8" s="37">
        <v>15.720978656949505</v>
      </c>
      <c r="C8" s="37">
        <v>25.559604372722539</v>
      </c>
      <c r="D8" s="37">
        <v>19.469026548672566</v>
      </c>
      <c r="E8" s="37">
        <v>39.250390421655389</v>
      </c>
      <c r="F8" s="27"/>
      <c r="G8" s="32">
        <v>1921</v>
      </c>
      <c r="H8" s="37">
        <f t="shared" si="0"/>
        <v>0.18548665867171854</v>
      </c>
      <c r="I8" s="27"/>
      <c r="J8" s="32">
        <v>1614</v>
      </c>
      <c r="K8" s="26" t="s">
        <v>43</v>
      </c>
      <c r="L8" s="26">
        <v>11</v>
      </c>
      <c r="M8" s="32">
        <v>1625</v>
      </c>
      <c r="N8" s="37">
        <f t="shared" si="1"/>
        <v>0.35796972787692011</v>
      </c>
    </row>
    <row r="9" spans="1:14">
      <c r="A9" s="26" t="s">
        <v>44</v>
      </c>
      <c r="B9" s="37">
        <v>33.750724637681159</v>
      </c>
      <c r="C9" s="37">
        <v>10.2743961352657</v>
      </c>
      <c r="D9" s="37">
        <v>9.298550724637682</v>
      </c>
      <c r="E9" s="37">
        <v>46.676328502415458</v>
      </c>
      <c r="F9" s="27"/>
      <c r="G9" s="32">
        <v>51750</v>
      </c>
      <c r="H9" s="37">
        <f t="shared" si="0"/>
        <v>4.9968425748367702</v>
      </c>
      <c r="I9" s="27"/>
      <c r="J9" s="32">
        <v>41657</v>
      </c>
      <c r="K9" s="26">
        <v>16</v>
      </c>
      <c r="L9" s="32">
        <v>2747</v>
      </c>
      <c r="M9" s="32">
        <v>44420</v>
      </c>
      <c r="N9" s="37">
        <f t="shared" si="1"/>
        <v>9.7852401921801793</v>
      </c>
    </row>
    <row r="10" spans="1:14">
      <c r="A10" s="26" t="s">
        <v>45</v>
      </c>
      <c r="B10" s="37">
        <v>24.493523746263698</v>
      </c>
      <c r="C10" s="37">
        <v>15.476585851876454</v>
      </c>
      <c r="D10" s="37">
        <v>14.397210229159748</v>
      </c>
      <c r="E10" s="37">
        <v>45.632680172700105</v>
      </c>
      <c r="F10" s="27"/>
      <c r="G10" s="32">
        <v>6022</v>
      </c>
      <c r="H10" s="37">
        <f t="shared" si="0"/>
        <v>0.5814683282254498</v>
      </c>
      <c r="I10" s="27"/>
      <c r="J10" s="32">
        <v>8604</v>
      </c>
      <c r="K10" s="26" t="s">
        <v>43</v>
      </c>
      <c r="L10" s="26">
        <v>172</v>
      </c>
      <c r="M10" s="32">
        <v>8776</v>
      </c>
      <c r="N10" s="37">
        <f t="shared" si="1"/>
        <v>1.9332568195986772</v>
      </c>
    </row>
    <row r="11" spans="1:14">
      <c r="A11" s="26" t="s">
        <v>46</v>
      </c>
      <c r="B11" s="37">
        <v>61.96039566220054</v>
      </c>
      <c r="C11" s="37">
        <v>9.6857191865673062</v>
      </c>
      <c r="D11" s="37">
        <v>5.8301092073414784</v>
      </c>
      <c r="E11" s="37">
        <v>22.523775943890676</v>
      </c>
      <c r="F11" s="27"/>
      <c r="G11" s="32">
        <v>52469</v>
      </c>
      <c r="H11" s="37">
        <f t="shared" si="0"/>
        <v>5.066267305490058</v>
      </c>
      <c r="I11" s="27"/>
      <c r="J11" s="32">
        <v>27689</v>
      </c>
      <c r="K11" s="26">
        <v>14</v>
      </c>
      <c r="L11" s="26">
        <v>152</v>
      </c>
      <c r="M11" s="32">
        <v>27855</v>
      </c>
      <c r="N11" s="37">
        <f t="shared" si="1"/>
        <v>6.1361518584686827</v>
      </c>
    </row>
    <row r="12" spans="1:14">
      <c r="A12" s="26" t="s">
        <v>47</v>
      </c>
      <c r="B12" s="37">
        <v>40.199374445949786</v>
      </c>
      <c r="C12" s="37">
        <v>12.842256677873115</v>
      </c>
      <c r="D12" s="37">
        <v>9.7997892518440466</v>
      </c>
      <c r="E12" s="37">
        <v>37.158579624333051</v>
      </c>
      <c r="F12" s="27"/>
      <c r="G12" s="32">
        <v>59787</v>
      </c>
      <c r="H12" s="37">
        <f t="shared" si="0"/>
        <v>5.7728739521114196</v>
      </c>
      <c r="I12" s="27"/>
      <c r="J12" s="32">
        <v>46291</v>
      </c>
      <c r="K12" s="26">
        <v>8</v>
      </c>
      <c r="L12" s="32">
        <v>2092</v>
      </c>
      <c r="M12" s="32">
        <v>48391</v>
      </c>
      <c r="N12" s="37">
        <f t="shared" si="1"/>
        <v>10.660008062579717</v>
      </c>
    </row>
    <row r="13" spans="1:14">
      <c r="A13" s="26" t="s">
        <v>48</v>
      </c>
      <c r="B13" s="37">
        <v>43.83724383724384</v>
      </c>
      <c r="C13" s="37">
        <v>12.644787644787645</v>
      </c>
      <c r="D13" s="37">
        <v>11.716661716661717</v>
      </c>
      <c r="E13" s="37">
        <v>31.801306801306801</v>
      </c>
      <c r="F13" s="27"/>
      <c r="G13" s="32">
        <v>13468</v>
      </c>
      <c r="H13" s="37">
        <f t="shared" si="0"/>
        <v>1.3004343149352968</v>
      </c>
      <c r="I13" s="27"/>
      <c r="J13" s="32">
        <v>8386</v>
      </c>
      <c r="K13" s="26">
        <v>3</v>
      </c>
      <c r="L13" s="26">
        <v>367</v>
      </c>
      <c r="M13" s="32">
        <v>8756</v>
      </c>
      <c r="N13" s="37">
        <f t="shared" si="1"/>
        <v>1.9288510383324999</v>
      </c>
    </row>
    <row r="14" spans="1:14">
      <c r="A14" s="26" t="s">
        <v>49</v>
      </c>
      <c r="B14" s="37">
        <v>38.895950805601728</v>
      </c>
      <c r="C14" s="37">
        <v>12.050889258281455</v>
      </c>
      <c r="D14" s="37">
        <v>11.559814434557762</v>
      </c>
      <c r="E14" s="37">
        <v>37.493345501559055</v>
      </c>
      <c r="F14" s="27"/>
      <c r="G14" s="32">
        <v>92043</v>
      </c>
      <c r="H14" s="37">
        <f t="shared" si="0"/>
        <v>8.8874276544096773</v>
      </c>
      <c r="I14" s="27"/>
      <c r="J14" s="32">
        <v>43527</v>
      </c>
      <c r="K14" s="26">
        <v>45</v>
      </c>
      <c r="L14" s="32">
        <v>1719</v>
      </c>
      <c r="M14" s="32">
        <v>45291</v>
      </c>
      <c r="N14" s="37">
        <f t="shared" si="1"/>
        <v>9.9771119663222088</v>
      </c>
    </row>
    <row r="15" spans="1:14">
      <c r="A15" s="26" t="s">
        <v>50</v>
      </c>
      <c r="B15" s="37">
        <v>38.862248153888231</v>
      </c>
      <c r="C15" s="37">
        <v>11.00373780654572</v>
      </c>
      <c r="D15" s="37">
        <v>11.098550460388367</v>
      </c>
      <c r="E15" s="37">
        <v>39.03546357917768</v>
      </c>
      <c r="F15" s="27"/>
      <c r="G15" s="32">
        <v>54845</v>
      </c>
      <c r="H15" s="37">
        <f t="shared" si="0"/>
        <v>5.2956875558825631</v>
      </c>
      <c r="I15" s="27"/>
      <c r="J15" s="32">
        <v>25860</v>
      </c>
      <c r="K15" s="26">
        <v>29</v>
      </c>
      <c r="L15" s="32">
        <v>3041</v>
      </c>
      <c r="M15" s="32">
        <v>28930</v>
      </c>
      <c r="N15" s="37">
        <f t="shared" si="1"/>
        <v>6.3729626015257228</v>
      </c>
    </row>
    <row r="16" spans="1:14">
      <c r="A16" s="26" t="s">
        <v>51</v>
      </c>
      <c r="B16" s="37">
        <v>28.568188690656182</v>
      </c>
      <c r="C16" s="37">
        <v>12.193831267009374</v>
      </c>
      <c r="D16" s="37">
        <v>14.219836710009071</v>
      </c>
      <c r="E16" s="37">
        <v>45.018143332325373</v>
      </c>
      <c r="F16" s="27"/>
      <c r="G16" s="32">
        <v>13228</v>
      </c>
      <c r="H16" s="37">
        <f t="shared" si="0"/>
        <v>1.2772605522693872</v>
      </c>
      <c r="I16" s="27"/>
      <c r="J16" s="32">
        <v>7108</v>
      </c>
      <c r="K16" s="26">
        <v>6</v>
      </c>
      <c r="L16" s="26">
        <v>810</v>
      </c>
      <c r="M16" s="32">
        <v>7924</v>
      </c>
      <c r="N16" s="37">
        <f t="shared" si="1"/>
        <v>1.7455705376595168</v>
      </c>
    </row>
    <row r="17" spans="1:14">
      <c r="A17" s="26" t="s">
        <v>52</v>
      </c>
      <c r="B17" s="37">
        <v>39.818852733981885</v>
      </c>
      <c r="C17" s="37">
        <v>11.620261657162025</v>
      </c>
      <c r="D17" s="37">
        <v>11.231130493123114</v>
      </c>
      <c r="E17" s="37">
        <v>37.329755115732979</v>
      </c>
      <c r="F17" s="27"/>
      <c r="G17" s="32">
        <v>14905</v>
      </c>
      <c r="H17" s="37">
        <f t="shared" si="0"/>
        <v>1.4391872188974311</v>
      </c>
      <c r="I17" s="27"/>
      <c r="J17" s="32">
        <v>14548</v>
      </c>
      <c r="K17" s="26">
        <v>26</v>
      </c>
      <c r="L17" s="32">
        <v>1533</v>
      </c>
      <c r="M17" s="32">
        <v>16107</v>
      </c>
      <c r="N17" s="37">
        <f t="shared" si="1"/>
        <v>3.5481959427160321</v>
      </c>
    </row>
    <row r="18" spans="1:14">
      <c r="A18" s="26" t="s">
        <v>53</v>
      </c>
      <c r="B18" s="37">
        <v>33.111765264457318</v>
      </c>
      <c r="C18" s="37">
        <v>16.964200930585889</v>
      </c>
      <c r="D18" s="37">
        <v>20.824233216218783</v>
      </c>
      <c r="E18" s="37">
        <v>29.099800588738013</v>
      </c>
      <c r="F18" s="27"/>
      <c r="G18" s="32">
        <v>42124</v>
      </c>
      <c r="H18" s="37">
        <f t="shared" si="0"/>
        <v>4.0673815772449098</v>
      </c>
      <c r="I18" s="27"/>
      <c r="J18" s="32">
        <v>22308</v>
      </c>
      <c r="K18" s="26">
        <v>27</v>
      </c>
      <c r="L18" s="32">
        <v>2151</v>
      </c>
      <c r="M18" s="32">
        <v>24486</v>
      </c>
      <c r="N18" s="37">
        <f t="shared" si="1"/>
        <v>5.3939980041810864</v>
      </c>
    </row>
    <row r="19" spans="1:14">
      <c r="A19" s="26" t="s">
        <v>54</v>
      </c>
      <c r="B19" s="37">
        <v>33.968420439317136</v>
      </c>
      <c r="C19" s="37">
        <v>11.530618190293072</v>
      </c>
      <c r="D19" s="37">
        <v>15.446017595991377</v>
      </c>
      <c r="E19" s="37">
        <v>39.054943774398417</v>
      </c>
      <c r="F19" s="27"/>
      <c r="G19" s="32">
        <v>17163</v>
      </c>
      <c r="H19" s="37">
        <f t="shared" si="0"/>
        <v>1.6572137026458644</v>
      </c>
      <c r="I19" s="27"/>
      <c r="J19" s="32">
        <v>12817</v>
      </c>
      <c r="K19" s="26">
        <v>28</v>
      </c>
      <c r="L19" s="26">
        <v>422</v>
      </c>
      <c r="M19" s="32">
        <v>13267</v>
      </c>
      <c r="N19" s="37">
        <f t="shared" si="1"/>
        <v>2.9225750029188298</v>
      </c>
    </row>
    <row r="20" spans="1:14">
      <c r="A20" s="26" t="s">
        <v>55</v>
      </c>
      <c r="B20" s="37">
        <v>41.789332823551902</v>
      </c>
      <c r="C20" s="37">
        <v>12.425922385777097</v>
      </c>
      <c r="D20" s="37">
        <v>16.287516727203212</v>
      </c>
      <c r="E20" s="37">
        <v>29.497228063467791</v>
      </c>
      <c r="F20" s="27"/>
      <c r="G20" s="32">
        <v>5231</v>
      </c>
      <c r="H20" s="37">
        <f t="shared" si="0"/>
        <v>0.50509146877238931</v>
      </c>
      <c r="I20" s="27"/>
      <c r="J20" s="32">
        <v>6079</v>
      </c>
      <c r="K20" s="26">
        <v>5</v>
      </c>
      <c r="L20" s="26">
        <v>230</v>
      </c>
      <c r="M20" s="32">
        <v>6314</v>
      </c>
      <c r="N20" s="37">
        <f t="shared" si="1"/>
        <v>1.3909051457322299</v>
      </c>
    </row>
    <row r="21" spans="1:14">
      <c r="A21" s="26" t="s">
        <v>56</v>
      </c>
      <c r="B21" s="37">
        <v>14.907987044111026</v>
      </c>
      <c r="C21" s="37">
        <v>31.890078287266338</v>
      </c>
      <c r="D21" s="37">
        <v>29.789829917645861</v>
      </c>
      <c r="E21" s="37">
        <v>23.412104750976777</v>
      </c>
      <c r="F21" s="27"/>
      <c r="G21" s="32">
        <v>68849</v>
      </c>
      <c r="H21" s="37">
        <f t="shared" si="0"/>
        <v>6.6478766074383913</v>
      </c>
      <c r="I21" s="27"/>
      <c r="J21" s="32">
        <v>26483</v>
      </c>
      <c r="K21" s="26">
        <v>28</v>
      </c>
      <c r="L21" s="32">
        <v>2354</v>
      </c>
      <c r="M21" s="32">
        <v>28865</v>
      </c>
      <c r="N21" s="37">
        <f t="shared" si="1"/>
        <v>6.3586438124106452</v>
      </c>
    </row>
    <row r="22" spans="1:14">
      <c r="A22" s="36" t="s">
        <v>57</v>
      </c>
      <c r="B22" s="34">
        <v>32.184967732544031</v>
      </c>
      <c r="C22" s="34">
        <v>18.956119494719136</v>
      </c>
      <c r="D22" s="34">
        <v>27.595279300844833</v>
      </c>
      <c r="E22" s="34">
        <v>21.263633471892</v>
      </c>
      <c r="F22" s="33"/>
      <c r="G22" s="35">
        <v>185481</v>
      </c>
      <c r="H22" s="34">
        <f t="shared" si="0"/>
        <v>17.909552804314956</v>
      </c>
      <c r="I22" s="33"/>
      <c r="J22" s="32">
        <v>22301</v>
      </c>
      <c r="K22" s="26">
        <v>2</v>
      </c>
      <c r="L22" s="32">
        <v>5332</v>
      </c>
      <c r="M22" s="32">
        <v>27635</v>
      </c>
      <c r="N22" s="37">
        <f t="shared" si="1"/>
        <v>6.0876882645407306</v>
      </c>
    </row>
    <row r="23" spans="1:14">
      <c r="A23" s="36" t="s">
        <v>58</v>
      </c>
      <c r="B23" s="34">
        <v>28.495621196378213</v>
      </c>
      <c r="C23" s="34">
        <v>14.001039038147544</v>
      </c>
      <c r="D23" s="34">
        <v>29.612587204987385</v>
      </c>
      <c r="E23" s="34">
        <v>27.890752560486863</v>
      </c>
      <c r="F23" s="33"/>
      <c r="G23" s="35">
        <v>26948</v>
      </c>
      <c r="H23" s="34">
        <f t="shared" si="0"/>
        <v>2.6020273180038895</v>
      </c>
      <c r="I23" s="33"/>
      <c r="J23" s="32">
        <v>6970</v>
      </c>
      <c r="K23" s="26">
        <v>5</v>
      </c>
      <c r="L23" s="32">
        <v>1335</v>
      </c>
      <c r="M23" s="32">
        <v>8310</v>
      </c>
      <c r="N23" s="37">
        <f t="shared" si="1"/>
        <v>1.8306021160967423</v>
      </c>
    </row>
    <row r="24" spans="1:14">
      <c r="A24" s="36" t="s">
        <v>59</v>
      </c>
      <c r="B24" s="34">
        <v>14.460334499117005</v>
      </c>
      <c r="C24" s="34">
        <v>22.587347207313272</v>
      </c>
      <c r="D24" s="34">
        <v>45.268187956646699</v>
      </c>
      <c r="E24" s="34">
        <v>17.684130336923022</v>
      </c>
      <c r="F24" s="33"/>
      <c r="G24" s="35">
        <v>115516</v>
      </c>
      <c r="H24" s="34">
        <f t="shared" si="0"/>
        <v>11.153918200480083</v>
      </c>
      <c r="I24" s="33"/>
      <c r="J24" s="32">
        <v>4772</v>
      </c>
      <c r="K24" s="26">
        <v>11</v>
      </c>
      <c r="L24" s="32">
        <v>3974</v>
      </c>
      <c r="M24" s="32">
        <v>8757</v>
      </c>
      <c r="N24" s="37">
        <f t="shared" si="1"/>
        <v>1.9290713273958087</v>
      </c>
    </row>
    <row r="25" spans="1:14">
      <c r="A25" s="36" t="s">
        <v>60</v>
      </c>
      <c r="B25" s="34">
        <v>15.648127308593596</v>
      </c>
      <c r="C25" s="34">
        <v>17.50625554393444</v>
      </c>
      <c r="D25" s="34">
        <v>39.008777620377849</v>
      </c>
      <c r="E25" s="34">
        <v>27.836839527094121</v>
      </c>
      <c r="F25" s="33"/>
      <c r="G25" s="35">
        <v>151066</v>
      </c>
      <c r="H25" s="34">
        <f t="shared" si="0"/>
        <v>14.586531795367952</v>
      </c>
      <c r="I25" s="33"/>
      <c r="J25" s="32">
        <v>20195</v>
      </c>
      <c r="K25" s="26">
        <v>39</v>
      </c>
      <c r="L25" s="32">
        <v>5326</v>
      </c>
      <c r="M25" s="32">
        <v>25560</v>
      </c>
      <c r="N25" s="37">
        <f t="shared" si="1"/>
        <v>5.6305884581748167</v>
      </c>
    </row>
    <row r="26" spans="1:14">
      <c r="A26" s="36" t="s">
        <v>61</v>
      </c>
      <c r="B26" s="34">
        <v>23.086334162554543</v>
      </c>
      <c r="C26" s="34">
        <v>12.968476000163125</v>
      </c>
      <c r="D26" s="34">
        <v>13.759634598915216</v>
      </c>
      <c r="E26" s="34">
        <v>50.185555238367115</v>
      </c>
      <c r="F26" s="33"/>
      <c r="G26" s="35">
        <v>24521</v>
      </c>
      <c r="H26" s="34">
        <f t="shared" si="0"/>
        <v>2.3676826430448781</v>
      </c>
      <c r="I26" s="33"/>
      <c r="J26" s="32">
        <v>21720</v>
      </c>
      <c r="K26" s="26">
        <v>67</v>
      </c>
      <c r="L26" s="26">
        <v>682</v>
      </c>
      <c r="M26" s="32">
        <v>22469</v>
      </c>
      <c r="N26" s="37">
        <f t="shared" si="1"/>
        <v>4.9496749634870874</v>
      </c>
    </row>
    <row r="27" spans="1:14">
      <c r="A27" s="30" t="s">
        <v>6</v>
      </c>
      <c r="B27" s="31">
        <v>30.126857039126971</v>
      </c>
      <c r="C27" s="31">
        <v>16.719290419387171</v>
      </c>
      <c r="D27" s="31">
        <v>23.91561274325209</v>
      </c>
      <c r="E27" s="31">
        <v>29.238239798233774</v>
      </c>
      <c r="F27" s="28"/>
      <c r="G27" s="29">
        <v>1035654</v>
      </c>
      <c r="H27" s="31">
        <f t="shared" si="0"/>
        <v>100</v>
      </c>
      <c r="I27" s="28"/>
      <c r="J27" s="29">
        <v>418164</v>
      </c>
      <c r="K27" s="30">
        <v>362</v>
      </c>
      <c r="L27" s="29">
        <v>35423</v>
      </c>
      <c r="M27" s="29">
        <v>453949</v>
      </c>
      <c r="N27" s="31">
        <f t="shared" si="1"/>
        <v>100</v>
      </c>
    </row>
    <row r="28" spans="1:14" ht="12.75">
      <c r="A28" s="40"/>
      <c r="B28" s="40"/>
      <c r="C28" s="40"/>
      <c r="D28" s="40"/>
      <c r="E28" s="40"/>
      <c r="F28" s="40"/>
      <c r="G28" s="40"/>
      <c r="H28" s="312"/>
      <c r="I28" s="312"/>
      <c r="J28" s="40"/>
      <c r="K28" s="40"/>
      <c r="L28" s="40"/>
      <c r="M28" s="40"/>
      <c r="N28" s="40"/>
    </row>
    <row r="30" spans="1:14" ht="12.75">
      <c r="A30" s="26" t="s">
        <v>62</v>
      </c>
    </row>
    <row r="31" spans="1:14" ht="12.75">
      <c r="D31" s="27"/>
    </row>
  </sheetData>
  <mergeCells count="4">
    <mergeCell ref="B3:H3"/>
    <mergeCell ref="J3:N3"/>
    <mergeCell ref="B5:E5"/>
    <mergeCell ref="J5:M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6"/>
  <sheetViews>
    <sheetView showGridLines="0" topLeftCell="A21" workbookViewId="0">
      <selection activeCell="D23" sqref="D23"/>
    </sheetView>
  </sheetViews>
  <sheetFormatPr defaultColWidth="9.140625" defaultRowHeight="12.95"/>
  <cols>
    <col min="1" max="1" width="27.42578125" style="45" customWidth="1"/>
    <col min="2" max="2" width="2.42578125" style="45" customWidth="1"/>
    <col min="3" max="16384" width="9.140625" style="45"/>
  </cols>
  <sheetData>
    <row r="1" spans="1:11">
      <c r="A1" s="386" t="s">
        <v>63</v>
      </c>
      <c r="B1" s="387"/>
      <c r="C1" s="388" t="s">
        <v>64</v>
      </c>
      <c r="D1" s="389"/>
      <c r="E1" s="389"/>
      <c r="F1" s="389"/>
      <c r="G1" s="389"/>
      <c r="H1" s="389"/>
      <c r="I1" s="389"/>
      <c r="J1" s="389"/>
      <c r="K1" s="390"/>
    </row>
    <row r="2" spans="1:11" ht="12.75">
      <c r="A2" s="386" t="s">
        <v>65</v>
      </c>
      <c r="B2" s="387"/>
      <c r="C2" s="388" t="s">
        <v>66</v>
      </c>
      <c r="D2" s="389"/>
      <c r="E2" s="389"/>
      <c r="F2" s="389"/>
      <c r="G2" s="389"/>
      <c r="H2" s="389"/>
      <c r="I2" s="389"/>
      <c r="J2" s="389"/>
      <c r="K2" s="390"/>
    </row>
    <row r="3" spans="1:11" ht="12.75">
      <c r="A3" s="386" t="s">
        <v>67</v>
      </c>
      <c r="B3" s="387"/>
      <c r="C3" s="388" t="s">
        <v>66</v>
      </c>
      <c r="D3" s="389"/>
      <c r="E3" s="389"/>
      <c r="F3" s="389"/>
      <c r="G3" s="389"/>
      <c r="H3" s="389"/>
      <c r="I3" s="389"/>
      <c r="J3" s="389"/>
      <c r="K3" s="390"/>
    </row>
    <row r="4" spans="1:11" ht="12.75">
      <c r="A4" s="386" t="s">
        <v>68</v>
      </c>
      <c r="B4" s="387"/>
      <c r="C4" s="388" t="s">
        <v>69</v>
      </c>
      <c r="D4" s="389"/>
      <c r="E4" s="389"/>
      <c r="F4" s="389"/>
      <c r="G4" s="389"/>
      <c r="H4" s="389"/>
      <c r="I4" s="389"/>
      <c r="J4" s="389"/>
      <c r="K4" s="390"/>
    </row>
    <row r="5" spans="1:11" ht="12.75">
      <c r="A5" s="386" t="s">
        <v>70</v>
      </c>
      <c r="B5" s="387"/>
      <c r="C5" s="388" t="s">
        <v>66</v>
      </c>
      <c r="D5" s="389"/>
      <c r="E5" s="389"/>
      <c r="F5" s="389"/>
      <c r="G5" s="389"/>
      <c r="H5" s="389"/>
      <c r="I5" s="389"/>
      <c r="J5" s="389"/>
      <c r="K5" s="390"/>
    </row>
    <row r="6" spans="1:11" ht="12.75">
      <c r="A6" s="386" t="s">
        <v>71</v>
      </c>
      <c r="B6" s="387"/>
      <c r="C6" s="388" t="s">
        <v>66</v>
      </c>
      <c r="D6" s="389"/>
      <c r="E6" s="389"/>
      <c r="F6" s="389"/>
      <c r="G6" s="389"/>
      <c r="H6" s="389"/>
      <c r="I6" s="389"/>
      <c r="J6" s="389"/>
      <c r="K6" s="390"/>
    </row>
    <row r="7" spans="1:11" ht="12.75">
      <c r="A7" s="386" t="s">
        <v>72</v>
      </c>
      <c r="B7" s="387"/>
      <c r="C7" s="388" t="s">
        <v>66</v>
      </c>
      <c r="D7" s="389"/>
      <c r="E7" s="389"/>
      <c r="F7" s="389"/>
      <c r="G7" s="389"/>
      <c r="H7" s="389"/>
      <c r="I7" s="389"/>
      <c r="J7" s="389"/>
      <c r="K7" s="390"/>
    </row>
    <row r="8" spans="1:11" ht="12.75">
      <c r="A8" s="386" t="s">
        <v>73</v>
      </c>
      <c r="B8" s="387"/>
      <c r="C8" s="388" t="s">
        <v>66</v>
      </c>
      <c r="D8" s="389"/>
      <c r="E8" s="389"/>
      <c r="F8" s="389"/>
      <c r="G8" s="389"/>
      <c r="H8" s="389"/>
      <c r="I8" s="389"/>
      <c r="J8" s="389"/>
      <c r="K8" s="390"/>
    </row>
    <row r="9" spans="1:11" ht="12.75">
      <c r="A9" s="386" t="s">
        <v>74</v>
      </c>
      <c r="B9" s="387"/>
      <c r="C9" s="388" t="s">
        <v>66</v>
      </c>
      <c r="D9" s="389"/>
      <c r="E9" s="389"/>
      <c r="F9" s="389"/>
      <c r="G9" s="389"/>
      <c r="H9" s="389"/>
      <c r="I9" s="389"/>
      <c r="J9" s="389"/>
      <c r="K9" s="390"/>
    </row>
    <row r="10" spans="1:11" ht="12.75">
      <c r="A10" s="386" t="s">
        <v>75</v>
      </c>
      <c r="B10" s="387"/>
      <c r="C10" s="388" t="s">
        <v>66</v>
      </c>
      <c r="D10" s="389"/>
      <c r="E10" s="389"/>
      <c r="F10" s="389"/>
      <c r="G10" s="389"/>
      <c r="H10" s="389"/>
      <c r="I10" s="389"/>
      <c r="J10" s="389"/>
      <c r="K10" s="390"/>
    </row>
    <row r="11" spans="1:11" ht="12.75">
      <c r="A11" s="386" t="s">
        <v>76</v>
      </c>
      <c r="B11" s="387"/>
      <c r="C11" s="388" t="s">
        <v>66</v>
      </c>
      <c r="D11" s="389"/>
      <c r="E11" s="389"/>
      <c r="F11" s="389"/>
      <c r="G11" s="389"/>
      <c r="H11" s="389"/>
      <c r="I11" s="389"/>
      <c r="J11" s="389"/>
      <c r="K11" s="390"/>
    </row>
    <row r="12" spans="1:11" ht="12.75">
      <c r="A12" s="386" t="s">
        <v>77</v>
      </c>
      <c r="B12" s="387"/>
      <c r="C12" s="388" t="s">
        <v>6</v>
      </c>
      <c r="D12" s="389"/>
      <c r="E12" s="389"/>
      <c r="F12" s="389"/>
      <c r="G12" s="389"/>
      <c r="H12" s="389"/>
      <c r="I12" s="389"/>
      <c r="J12" s="389"/>
      <c r="K12" s="390"/>
    </row>
    <row r="13" spans="1:11" ht="12.75">
      <c r="A13" s="384" t="s">
        <v>78</v>
      </c>
      <c r="B13" s="385"/>
      <c r="C13" s="53" t="s">
        <v>79</v>
      </c>
      <c r="D13" s="53" t="s">
        <v>80</v>
      </c>
      <c r="E13" s="54" t="s">
        <v>81</v>
      </c>
      <c r="F13" s="54" t="s">
        <v>82</v>
      </c>
      <c r="G13" s="53" t="s">
        <v>83</v>
      </c>
      <c r="H13" s="53" t="s">
        <v>84</v>
      </c>
      <c r="I13" s="53" t="s">
        <v>85</v>
      </c>
      <c r="J13" s="53" t="s">
        <v>86</v>
      </c>
      <c r="K13" s="53" t="s">
        <v>87</v>
      </c>
    </row>
    <row r="14" spans="1:11" ht="12.75">
      <c r="A14" s="52" t="s">
        <v>88</v>
      </c>
      <c r="B14" s="49" t="s">
        <v>89</v>
      </c>
      <c r="C14" s="49" t="s">
        <v>89</v>
      </c>
      <c r="D14" s="49" t="s">
        <v>89</v>
      </c>
      <c r="E14" s="49" t="s">
        <v>89</v>
      </c>
      <c r="F14" s="49" t="s">
        <v>89</v>
      </c>
      <c r="G14" s="49" t="s">
        <v>89</v>
      </c>
      <c r="H14" s="49" t="s">
        <v>89</v>
      </c>
      <c r="I14" s="49" t="s">
        <v>89</v>
      </c>
      <c r="J14" s="49" t="s">
        <v>89</v>
      </c>
      <c r="K14" s="49" t="s">
        <v>89</v>
      </c>
    </row>
    <row r="15" spans="1:11" ht="12.75">
      <c r="A15" s="50" t="s">
        <v>90</v>
      </c>
      <c r="B15" s="49" t="s">
        <v>89</v>
      </c>
      <c r="C15" s="48">
        <v>803.08600000000001</v>
      </c>
      <c r="D15" s="48">
        <v>770.53300000000002</v>
      </c>
      <c r="E15" s="48">
        <v>772.79499999999996</v>
      </c>
      <c r="F15" s="48">
        <v>741.18899999999996</v>
      </c>
      <c r="G15" s="48">
        <v>731.351</v>
      </c>
      <c r="H15" s="48">
        <v>697.86099999999999</v>
      </c>
      <c r="I15" s="48">
        <v>696.49400000000003</v>
      </c>
      <c r="J15" s="48">
        <v>710.08600000000001</v>
      </c>
      <c r="K15" s="48">
        <v>737.07600000000002</v>
      </c>
    </row>
    <row r="16" spans="1:11" ht="12.75">
      <c r="A16" s="50" t="s">
        <v>91</v>
      </c>
      <c r="B16" s="49" t="s">
        <v>89</v>
      </c>
      <c r="C16" s="51">
        <v>51.039000000000001</v>
      </c>
      <c r="D16" s="51">
        <v>67.206000000000003</v>
      </c>
      <c r="E16" s="51">
        <v>76.290999999999997</v>
      </c>
      <c r="F16" s="51">
        <v>90.724999999999994</v>
      </c>
      <c r="G16" s="51">
        <v>102.02800000000001</v>
      </c>
      <c r="H16" s="51">
        <v>101.29300000000001</v>
      </c>
      <c r="I16" s="51">
        <v>115.254</v>
      </c>
      <c r="J16" s="51">
        <v>132.75399999999999</v>
      </c>
      <c r="K16" s="51">
        <v>146.92400000000001</v>
      </c>
    </row>
    <row r="17" spans="1:12" ht="12.75">
      <c r="A17" s="50" t="s">
        <v>66</v>
      </c>
      <c r="B17" s="49" t="s">
        <v>89</v>
      </c>
      <c r="C17" s="48">
        <v>854.12400000000002</v>
      </c>
      <c r="D17" s="48">
        <v>837.73900000000003</v>
      </c>
      <c r="E17" s="48">
        <v>849.08500000000004</v>
      </c>
      <c r="F17" s="48">
        <v>831.91300000000001</v>
      </c>
      <c r="G17" s="48">
        <v>833.37900000000002</v>
      </c>
      <c r="H17" s="48">
        <v>799.154</v>
      </c>
      <c r="I17" s="48">
        <v>811.74800000000005</v>
      </c>
      <c r="J17" s="48">
        <v>842.84</v>
      </c>
      <c r="K17" s="48">
        <v>884</v>
      </c>
    </row>
    <row r="19" spans="1:12" ht="12.75">
      <c r="D19" s="47">
        <v>2008</v>
      </c>
      <c r="E19" s="47">
        <v>2009</v>
      </c>
      <c r="F19" s="47">
        <v>2010</v>
      </c>
      <c r="G19" s="47">
        <v>2011</v>
      </c>
      <c r="H19" s="47">
        <v>2012</v>
      </c>
      <c r="I19" s="47">
        <v>2013</v>
      </c>
      <c r="J19" s="47">
        <v>2014</v>
      </c>
      <c r="K19" s="47">
        <v>2015</v>
      </c>
      <c r="L19" s="47">
        <v>2016</v>
      </c>
    </row>
    <row r="20" spans="1:12" ht="12.75">
      <c r="C20" s="45" t="s">
        <v>92</v>
      </c>
      <c r="D20" s="46">
        <f t="shared" ref="D20:L20" si="0">C16/C17*100</f>
        <v>5.975596049285584</v>
      </c>
      <c r="E20" s="46">
        <f t="shared" si="0"/>
        <v>8.0223076638427955</v>
      </c>
      <c r="F20" s="46">
        <f t="shared" si="0"/>
        <v>8.9850839433036729</v>
      </c>
      <c r="G20" s="46">
        <f t="shared" si="0"/>
        <v>10.905587483306547</v>
      </c>
      <c r="H20" s="46">
        <f t="shared" si="0"/>
        <v>12.242689100637286</v>
      </c>
      <c r="I20" s="46">
        <f t="shared" si="0"/>
        <v>12.675028843001476</v>
      </c>
      <c r="J20" s="46">
        <f t="shared" si="0"/>
        <v>14.198248717582304</v>
      </c>
      <c r="K20" s="46">
        <f t="shared" si="0"/>
        <v>15.750794931422332</v>
      </c>
      <c r="L20" s="46">
        <f t="shared" si="0"/>
        <v>16.620361990950229</v>
      </c>
    </row>
    <row r="21" spans="1:12" ht="12.75">
      <c r="C21" s="45" t="s">
        <v>93</v>
      </c>
      <c r="D21" s="46">
        <v>7.3194652588172326</v>
      </c>
      <c r="E21" s="46">
        <v>7.8867449694736065</v>
      </c>
      <c r="F21" s="46">
        <v>8.4879365972690461</v>
      </c>
      <c r="G21" s="46">
        <v>8.9845255233105732</v>
      </c>
      <c r="H21" s="46">
        <v>9.3494580844759554</v>
      </c>
      <c r="I21" s="46">
        <v>9.8368200676549709</v>
      </c>
      <c r="J21" s="46">
        <v>10.297268938162478</v>
      </c>
      <c r="K21" s="46">
        <v>10.501183787776345</v>
      </c>
      <c r="L21" s="46">
        <v>10.549842212603853</v>
      </c>
    </row>
    <row r="23" spans="1:12" ht="12.75">
      <c r="D23" s="45" t="s">
        <v>94</v>
      </c>
    </row>
    <row r="46" spans="4:4">
      <c r="D46" s="45" t="s">
        <v>95</v>
      </c>
    </row>
  </sheetData>
  <mergeCells count="25">
    <mergeCell ref="A1:B1"/>
    <mergeCell ref="C1:K1"/>
    <mergeCell ref="A2:B2"/>
    <mergeCell ref="C2:K2"/>
    <mergeCell ref="A3:B3"/>
    <mergeCell ref="C3:K3"/>
    <mergeCell ref="A4:B4"/>
    <mergeCell ref="C4:K4"/>
    <mergeCell ref="A5:B5"/>
    <mergeCell ref="C5:K5"/>
    <mergeCell ref="A6:B6"/>
    <mergeCell ref="C6:K6"/>
    <mergeCell ref="A7:B7"/>
    <mergeCell ref="C7:K7"/>
    <mergeCell ref="A8:B8"/>
    <mergeCell ref="C8:K8"/>
    <mergeCell ref="A9:B9"/>
    <mergeCell ref="C9:K9"/>
    <mergeCell ref="A13:B13"/>
    <mergeCell ref="A10:B10"/>
    <mergeCell ref="C10:K10"/>
    <mergeCell ref="A11:B11"/>
    <mergeCell ref="C11:K11"/>
    <mergeCell ref="A12:B12"/>
    <mergeCell ref="C12:K12"/>
  </mergeCells>
  <hyperlinks>
    <hyperlink ref="E13" r:id="rId1" tooltip="Click once to display linked information. Click and hold to select this cell." display="http://dati-congiuntura.istat.it/OECDStat_Metadata/ShowMetadata.ashx?Dataset=DCCV_OCCUPATIT1&amp;Coords=[TIME].[2010]&amp;ShowOnWeb=true&amp;Lang=fr" xr:uid="{00000000-0004-0000-0200-000000000000}"/>
    <hyperlink ref="F13" r:id="rId2" tooltip="Click once to display linked information. Click and hold to select this cell." display="http://dati-congiuntura.istat.it/OECDStat_Metadata/ShowMetadata.ashx?Dataset=DCCV_OCCUPATIT1&amp;Coords=[TIME].[2011]&amp;ShowOnWeb=true&amp;Lang=fr" xr:uid="{00000000-0004-0000-0200-000001000000}"/>
  </hyperlinks>
  <pageMargins left="0.75" right="0.75" top="1" bottom="1" header="0.5" footer="0.5"/>
  <pageSetup orientation="portrait" horizontalDpi="0" verticalDpi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"/>
  <sheetViews>
    <sheetView workbookViewId="0">
      <selection activeCell="A17" sqref="A17"/>
    </sheetView>
  </sheetViews>
  <sheetFormatPr defaultColWidth="8.7109375" defaultRowHeight="12.95"/>
  <cols>
    <col min="1" max="1" width="37.140625" style="26" customWidth="1"/>
    <col min="2" max="4" width="15.85546875" style="26" customWidth="1"/>
    <col min="5" max="16384" width="8.7109375" style="26"/>
  </cols>
  <sheetData>
    <row r="1" spans="1:4">
      <c r="A1" s="26" t="s">
        <v>96</v>
      </c>
    </row>
    <row r="4" spans="1:4">
      <c r="A4" s="40"/>
      <c r="B4" s="40"/>
      <c r="C4" s="40"/>
      <c r="D4" s="40" t="s">
        <v>97</v>
      </c>
    </row>
    <row r="5" spans="1:4" s="30" customFormat="1">
      <c r="A5" s="354"/>
      <c r="B5" s="354">
        <v>2015</v>
      </c>
      <c r="C5" s="354">
        <v>2016</v>
      </c>
      <c r="D5" s="354" t="s">
        <v>98</v>
      </c>
    </row>
    <row r="6" spans="1:4" ht="21.6" customHeight="1">
      <c r="A6" s="43"/>
      <c r="B6" s="42"/>
      <c r="C6" s="42"/>
      <c r="D6" s="42"/>
    </row>
    <row r="7" spans="1:4">
      <c r="A7" s="43" t="s">
        <v>99</v>
      </c>
      <c r="B7" s="355">
        <v>406.6</v>
      </c>
      <c r="C7" s="355">
        <v>415.9</v>
      </c>
      <c r="D7" s="356">
        <v>2.2999999999999998</v>
      </c>
    </row>
    <row r="8" spans="1:4">
      <c r="A8" s="43" t="s">
        <v>100</v>
      </c>
      <c r="B8" s="355">
        <v>819.9</v>
      </c>
      <c r="C8" s="355">
        <v>822</v>
      </c>
      <c r="D8" s="356">
        <v>0.3</v>
      </c>
    </row>
    <row r="9" spans="1:4">
      <c r="A9" s="43" t="s">
        <v>101</v>
      </c>
      <c r="B9" s="355">
        <v>1226.5</v>
      </c>
      <c r="C9" s="355">
        <v>1237.9000000000001</v>
      </c>
      <c r="D9" s="356">
        <v>0.9</v>
      </c>
    </row>
    <row r="10" spans="1:4">
      <c r="A10" s="43"/>
      <c r="B10" s="355"/>
      <c r="C10" s="355"/>
      <c r="D10" s="356"/>
    </row>
    <row r="11" spans="1:4">
      <c r="A11" s="43" t="s">
        <v>102</v>
      </c>
      <c r="B11" s="355">
        <v>8826.6</v>
      </c>
      <c r="C11" s="355">
        <v>8892.7000000000007</v>
      </c>
      <c r="D11" s="356">
        <v>0.7</v>
      </c>
    </row>
    <row r="12" spans="1:4">
      <c r="A12" s="43" t="s">
        <v>103</v>
      </c>
      <c r="B12" s="355">
        <v>6871</v>
      </c>
      <c r="C12" s="355">
        <v>6944.8</v>
      </c>
      <c r="D12" s="356">
        <v>1.1000000000000001</v>
      </c>
    </row>
    <row r="13" spans="1:4">
      <c r="A13" s="43" t="s">
        <v>104</v>
      </c>
      <c r="B13" s="355">
        <v>1955.6</v>
      </c>
      <c r="C13" s="355">
        <v>1947.9</v>
      </c>
      <c r="D13" s="356">
        <v>-0.4</v>
      </c>
    </row>
    <row r="14" spans="1:4">
      <c r="A14" s="40"/>
      <c r="B14" s="40"/>
      <c r="C14" s="40"/>
      <c r="D14" s="40"/>
    </row>
    <row r="15" spans="1:4">
      <c r="A15" s="43"/>
      <c r="B15" s="43"/>
      <c r="C15" s="43"/>
      <c r="D15" s="43"/>
    </row>
    <row r="16" spans="1:4">
      <c r="A16" s="26" t="s">
        <v>105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valuation="1"/>
  <dimension ref="A1:X52"/>
  <sheetViews>
    <sheetView topLeftCell="A24" zoomScale="85" zoomScaleNormal="100" workbookViewId="0">
      <selection activeCell="C18" sqref="C18"/>
    </sheetView>
  </sheetViews>
  <sheetFormatPr defaultColWidth="12.140625" defaultRowHeight="12.95"/>
  <cols>
    <col min="1" max="1" width="24.5703125" style="55" customWidth="1"/>
    <col min="2" max="12" width="7.85546875" style="55" customWidth="1"/>
    <col min="13" max="16" width="7.85546875" style="56" customWidth="1"/>
    <col min="17" max="18" width="7.85546875" style="55" customWidth="1"/>
    <col min="19" max="19" width="7.28515625" style="55" customWidth="1"/>
    <col min="20" max="20" width="7.140625" style="55" customWidth="1"/>
    <col min="21" max="21" width="7.42578125" style="55" customWidth="1"/>
    <col min="22" max="22" width="7.5703125" style="55" customWidth="1"/>
    <col min="23" max="23" width="7.42578125" style="55" customWidth="1"/>
    <col min="24" max="24" width="7.85546875" style="55" customWidth="1"/>
    <col min="25" max="16384" width="12.140625" style="55"/>
  </cols>
  <sheetData>
    <row r="1" spans="1:24" ht="12.75">
      <c r="A1" s="71"/>
    </row>
    <row r="2" spans="1:24" ht="12.75">
      <c r="A2" s="55" t="s">
        <v>106</v>
      </c>
    </row>
    <row r="4" spans="1:24" ht="12.75">
      <c r="A4" s="67" t="s">
        <v>107</v>
      </c>
    </row>
    <row r="5" spans="1:24" s="63" customFormat="1" ht="12.75">
      <c r="B5" s="63">
        <v>1994</v>
      </c>
      <c r="C5" s="63">
        <v>1995</v>
      </c>
      <c r="D5" s="63">
        <v>1996</v>
      </c>
      <c r="E5" s="63">
        <v>1997</v>
      </c>
      <c r="F5" s="63">
        <v>1998</v>
      </c>
      <c r="G5" s="63">
        <v>1999</v>
      </c>
      <c r="H5" s="63">
        <v>2000</v>
      </c>
      <c r="I5" s="63">
        <v>2001</v>
      </c>
      <c r="J5" s="63">
        <v>2002</v>
      </c>
      <c r="K5" s="63">
        <v>2003</v>
      </c>
      <c r="L5" s="63">
        <v>2004</v>
      </c>
      <c r="M5" s="62">
        <v>2005</v>
      </c>
      <c r="N5" s="62">
        <v>2006</v>
      </c>
      <c r="O5" s="62">
        <v>2007</v>
      </c>
      <c r="P5" s="62">
        <v>2008</v>
      </c>
      <c r="Q5" s="62">
        <v>2009</v>
      </c>
      <c r="R5" s="62">
        <v>2010</v>
      </c>
      <c r="S5" s="62">
        <v>2011</v>
      </c>
      <c r="T5" s="62">
        <v>2012</v>
      </c>
      <c r="U5" s="62">
        <v>2013</v>
      </c>
      <c r="V5" s="62">
        <v>2014</v>
      </c>
      <c r="W5" s="62">
        <v>2015</v>
      </c>
      <c r="X5" s="62">
        <v>2016</v>
      </c>
    </row>
    <row r="6" spans="1:24" ht="12.75">
      <c r="A6" s="55" t="s">
        <v>108</v>
      </c>
      <c r="B6" s="60">
        <v>13.520403218282745</v>
      </c>
      <c r="C6" s="60">
        <v>14.133228660579109</v>
      </c>
      <c r="D6" s="60">
        <v>14.513279226466775</v>
      </c>
      <c r="E6" s="60">
        <v>14.973417005915383</v>
      </c>
      <c r="F6" s="60">
        <v>15.558903145834883</v>
      </c>
      <c r="G6" s="60">
        <v>15.978587110011658</v>
      </c>
      <c r="H6" s="60">
        <v>16.584830276661364</v>
      </c>
      <c r="I6" s="60">
        <v>17.429731017290997</v>
      </c>
      <c r="J6" s="60">
        <v>18.158099884201128</v>
      </c>
      <c r="K6" s="60">
        <v>18.821660331058926</v>
      </c>
      <c r="L6" s="60">
        <v>19.271595925911186</v>
      </c>
      <c r="M6" s="59">
        <v>19.2926213804407</v>
      </c>
      <c r="N6" s="59">
        <v>19.454330777131045</v>
      </c>
      <c r="O6" s="59">
        <v>19.829439434508853</v>
      </c>
      <c r="P6" s="59">
        <v>20.008412065758698</v>
      </c>
      <c r="Q6" s="59">
        <v>20.018059926560952</v>
      </c>
      <c r="R6" s="59">
        <v>20.165239915080679</v>
      </c>
      <c r="S6" s="59">
        <v>20.264507524486035</v>
      </c>
      <c r="T6" s="59">
        <v>20.221703444476386</v>
      </c>
      <c r="U6" s="59">
        <v>20.13947238680506</v>
      </c>
      <c r="V6" s="59">
        <v>20.016858127958471</v>
      </c>
      <c r="W6" s="59">
        <v>19.853752016264131</v>
      </c>
      <c r="X6" s="64">
        <v>19.824269994244219</v>
      </c>
    </row>
    <row r="7" spans="1:24" ht="12.75">
      <c r="A7" s="55" t="s">
        <v>109</v>
      </c>
      <c r="B7" s="60">
        <v>16.058187185975093</v>
      </c>
      <c r="C7" s="60">
        <v>15.941158744491704</v>
      </c>
      <c r="D7" s="60">
        <v>15.740216903594673</v>
      </c>
      <c r="E7" s="60">
        <v>15.920837506839169</v>
      </c>
      <c r="F7" s="60">
        <v>16.218989611796925</v>
      </c>
      <c r="G7" s="60">
        <v>16.378051787761951</v>
      </c>
      <c r="H7" s="60">
        <v>16.584830276661364</v>
      </c>
      <c r="I7" s="60">
        <v>16.971500503691328</v>
      </c>
      <c r="J7" s="60">
        <v>17.249483348802933</v>
      </c>
      <c r="K7" s="60">
        <v>17.409775823870909</v>
      </c>
      <c r="L7" s="60">
        <v>17.44223095320784</v>
      </c>
      <c r="M7" s="59">
        <v>17.135682587774543</v>
      </c>
      <c r="N7" s="59">
        <v>16.923910553453453</v>
      </c>
      <c r="O7" s="59">
        <v>16.945215045270249</v>
      </c>
      <c r="P7" s="59">
        <v>16.551941737331354</v>
      </c>
      <c r="Q7" s="59">
        <v>16.428494962215595</v>
      </c>
      <c r="R7" s="59">
        <v>16.304712488570374</v>
      </c>
      <c r="S7" s="59">
        <v>15.938692455839236</v>
      </c>
      <c r="T7" s="59">
        <v>15.439439449464119</v>
      </c>
      <c r="U7" s="59">
        <v>15.190184716316633</v>
      </c>
      <c r="V7" s="59">
        <v>15.069588083517607</v>
      </c>
      <c r="W7" s="59">
        <v>14.932890496289827</v>
      </c>
      <c r="X7" s="64">
        <v>14.925641396807837</v>
      </c>
    </row>
    <row r="8" spans="1:24" ht="12.75"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59"/>
      <c r="N8" s="59"/>
      <c r="O8" s="59"/>
      <c r="P8" s="59"/>
      <c r="Q8" s="59"/>
      <c r="R8" s="59"/>
      <c r="X8" s="70"/>
    </row>
    <row r="9" spans="1:24" ht="12.75">
      <c r="A9" s="55" t="s">
        <v>110</v>
      </c>
      <c r="B9" s="60">
        <v>18.386826230344813</v>
      </c>
      <c r="C9" s="60">
        <v>19.361328020553085</v>
      </c>
      <c r="D9" s="60">
        <v>20.135781141375208</v>
      </c>
      <c r="E9" s="60">
        <v>20.538496764202712</v>
      </c>
      <c r="F9" s="60">
        <v>20.949266699486767</v>
      </c>
      <c r="G9" s="60">
        <v>21.305404233378042</v>
      </c>
      <c r="H9" s="60">
        <v>21.838039339212489</v>
      </c>
      <c r="I9" s="60">
        <v>22.427666401371226</v>
      </c>
      <c r="J9" s="60">
        <v>22.988358061405506</v>
      </c>
      <c r="K9" s="60">
        <v>23.609043729063455</v>
      </c>
      <c r="L9" s="60">
        <v>24.128442691102851</v>
      </c>
      <c r="M9" s="60">
        <v>24.586883102233802</v>
      </c>
      <c r="N9" s="60">
        <v>25.10320764738071</v>
      </c>
      <c r="O9" s="60">
        <v>25.555065385033565</v>
      </c>
      <c r="P9" s="60">
        <v>26.398382542739672</v>
      </c>
      <c r="Q9" s="60">
        <v>26.609569603081589</v>
      </c>
      <c r="R9" s="60">
        <v>27.008713147127811</v>
      </c>
      <c r="S9" s="60">
        <v>27.764957115247391</v>
      </c>
      <c r="T9" s="60">
        <v>28.602227222808356</v>
      </c>
      <c r="U9" s="60">
        <v>28.953340493721015</v>
      </c>
      <c r="V9" s="60">
        <v>29.00735792001527</v>
      </c>
      <c r="W9" s="60">
        <v>29.034366633162392</v>
      </c>
      <c r="X9" s="69">
        <v>29.005332266529233</v>
      </c>
    </row>
    <row r="10" spans="1:24" ht="12.75"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</row>
    <row r="11" spans="1:24" ht="12.75"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</row>
    <row r="12" spans="1:24" ht="12.75">
      <c r="A12" s="67" t="s">
        <v>111</v>
      </c>
      <c r="L12" s="66"/>
      <c r="O12" s="59"/>
      <c r="P12" s="59"/>
      <c r="Q12" s="59"/>
      <c r="R12" s="66"/>
    </row>
    <row r="13" spans="1:24" ht="12.75">
      <c r="B13" s="63">
        <v>1994</v>
      </c>
      <c r="C13" s="63">
        <v>1995</v>
      </c>
      <c r="D13" s="63">
        <v>1996</v>
      </c>
      <c r="E13" s="63">
        <v>1997</v>
      </c>
      <c r="F13" s="63">
        <v>1998</v>
      </c>
      <c r="G13" s="63">
        <v>1999</v>
      </c>
      <c r="H13" s="63">
        <v>2000</v>
      </c>
      <c r="I13" s="63">
        <v>2001</v>
      </c>
      <c r="J13" s="63">
        <v>2002</v>
      </c>
      <c r="K13" s="63">
        <v>2003</v>
      </c>
      <c r="L13" s="63">
        <v>2004</v>
      </c>
      <c r="M13" s="62">
        <v>2005</v>
      </c>
      <c r="N13" s="62">
        <v>2006.03</v>
      </c>
      <c r="O13" s="62">
        <v>2007</v>
      </c>
      <c r="P13" s="62">
        <v>2008</v>
      </c>
      <c r="Q13" s="62">
        <v>2009</v>
      </c>
      <c r="R13" s="62">
        <v>2010</v>
      </c>
      <c r="S13" s="62">
        <v>2011</v>
      </c>
      <c r="T13" s="65">
        <v>2012</v>
      </c>
      <c r="U13" s="62">
        <v>2013</v>
      </c>
      <c r="V13" s="62">
        <v>2014</v>
      </c>
      <c r="W13" s="62">
        <v>2015</v>
      </c>
      <c r="X13" s="62">
        <v>2016</v>
      </c>
    </row>
    <row r="14" spans="1:24" ht="12.75">
      <c r="A14" s="55" t="s">
        <v>112</v>
      </c>
      <c r="B14" s="63">
        <v>81.52271077087255</v>
      </c>
      <c r="C14" s="63">
        <v>85.217807024940043</v>
      </c>
      <c r="D14" s="63">
        <v>87.509362377318197</v>
      </c>
      <c r="E14" s="63">
        <v>90.283812111037363</v>
      </c>
      <c r="F14" s="63">
        <v>93.814063130509126</v>
      </c>
      <c r="G14" s="63">
        <v>96.344592277782752</v>
      </c>
      <c r="H14" s="63">
        <v>100</v>
      </c>
      <c r="I14" s="63">
        <v>105.0944189752644</v>
      </c>
      <c r="J14" s="63">
        <v>109.48619661036696</v>
      </c>
      <c r="K14" s="63">
        <v>113.48720497637707</v>
      </c>
      <c r="L14" s="63">
        <v>116.20013955180906</v>
      </c>
      <c r="M14" s="62">
        <v>116.32691476855098</v>
      </c>
      <c r="N14" s="62">
        <v>117.30195879367979</v>
      </c>
      <c r="O14" s="62">
        <v>119.56371638251488</v>
      </c>
      <c r="P14" s="62">
        <v>120.64285091849926</v>
      </c>
      <c r="Q14" s="62">
        <v>120.70102372244909</v>
      </c>
      <c r="R14" s="62">
        <v>121.58846113401454</v>
      </c>
      <c r="S14" s="62">
        <v>122.18700575430559</v>
      </c>
      <c r="T14" s="62">
        <v>121.92891399638216</v>
      </c>
      <c r="U14" s="62">
        <v>121.43309307871476</v>
      </c>
      <c r="V14" s="62">
        <v>120.69377734981559</v>
      </c>
      <c r="W14" s="62">
        <v>119.71031168285687</v>
      </c>
      <c r="X14" s="64">
        <v>119.53254669203028</v>
      </c>
    </row>
    <row r="15" spans="1:24" ht="12.75">
      <c r="A15" s="55" t="s">
        <v>113</v>
      </c>
      <c r="B15" s="63">
        <v>96.824549411112301</v>
      </c>
      <c r="C15" s="63">
        <v>96.118913962746717</v>
      </c>
      <c r="D15" s="63">
        <v>94.907313738053432</v>
      </c>
      <c r="E15" s="63">
        <v>95.996384896645083</v>
      </c>
      <c r="F15" s="63">
        <v>97.794124758820956</v>
      </c>
      <c r="G15" s="63">
        <v>98.753207084727322</v>
      </c>
      <c r="H15" s="63">
        <v>100</v>
      </c>
      <c r="I15" s="63">
        <v>102.33146930405491</v>
      </c>
      <c r="J15" s="63">
        <v>104.00759646649438</v>
      </c>
      <c r="K15" s="63">
        <v>104.97409701183638</v>
      </c>
      <c r="L15" s="63">
        <v>105.1697886697884</v>
      </c>
      <c r="M15" s="62">
        <v>103.32142266109503</v>
      </c>
      <c r="N15" s="62">
        <v>102.0445206320215</v>
      </c>
      <c r="O15" s="62">
        <v>102.17297833379718</v>
      </c>
      <c r="P15" s="62">
        <v>99.801695050347959</v>
      </c>
      <c r="Q15" s="62">
        <v>99.057359575962806</v>
      </c>
      <c r="R15" s="62">
        <v>98.31099997155124</v>
      </c>
      <c r="S15" s="62">
        <v>96.10404321272199</v>
      </c>
      <c r="T15" s="62">
        <v>93.093744053509738</v>
      </c>
      <c r="U15" s="62">
        <v>91.590836100943918</v>
      </c>
      <c r="V15" s="62">
        <v>90.86368586312247</v>
      </c>
      <c r="W15" s="62">
        <v>90.039453206246009</v>
      </c>
      <c r="X15" s="61">
        <v>89.995743989081504</v>
      </c>
    </row>
    <row r="16" spans="1:24" ht="12.75">
      <c r="I16" s="60"/>
      <c r="J16" s="60"/>
      <c r="K16" s="60"/>
      <c r="L16" s="60"/>
      <c r="M16" s="59"/>
      <c r="N16" s="59"/>
      <c r="O16" s="59"/>
      <c r="P16" s="59"/>
      <c r="Q16" s="58"/>
    </row>
    <row r="17" spans="2:12" ht="12.75">
      <c r="C17" s="55" t="s">
        <v>114</v>
      </c>
    </row>
    <row r="19" spans="2:12" ht="12.75"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2:12" ht="12.75"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</row>
    <row r="52" spans="3:20">
      <c r="C52" s="391" t="s">
        <v>115</v>
      </c>
      <c r="D52" s="391"/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</row>
  </sheetData>
  <mergeCells count="1">
    <mergeCell ref="C52:T52"/>
  </mergeCells>
  <printOptions gridLines="1"/>
  <pageMargins left="0.78740157480314965" right="0.78740157480314965" top="0.74803149606299213" bottom="0.74803149606299213" header="0.51181102362204722" footer="0.51181102362204722"/>
  <pageSetup paperSize="9" scale="61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1"/>
  <sheetViews>
    <sheetView zoomScaleNormal="100" workbookViewId="0"/>
  </sheetViews>
  <sheetFormatPr defaultColWidth="10" defaultRowHeight="12.95"/>
  <cols>
    <col min="1" max="1" width="17.42578125" style="1" customWidth="1"/>
    <col min="2" max="7" width="11.140625" style="1" customWidth="1"/>
    <col min="8" max="16384" width="10" style="1"/>
  </cols>
  <sheetData>
    <row r="1" spans="1:7" ht="12.75">
      <c r="A1" s="5" t="s">
        <v>116</v>
      </c>
      <c r="B1" s="12"/>
      <c r="C1" s="12"/>
      <c r="D1" s="12"/>
      <c r="E1" s="12"/>
      <c r="F1" s="12"/>
      <c r="G1" s="12"/>
    </row>
    <row r="2" spans="1:7" ht="12.75">
      <c r="A2" s="7"/>
      <c r="B2" s="6"/>
      <c r="C2" s="6"/>
      <c r="D2" s="25"/>
      <c r="E2" s="6"/>
      <c r="F2" s="6"/>
      <c r="G2" s="6"/>
    </row>
    <row r="3" spans="1:7" ht="12.75">
      <c r="A3" s="24"/>
      <c r="B3" s="23" t="s">
        <v>117</v>
      </c>
      <c r="C3" s="23"/>
      <c r="D3" s="23"/>
      <c r="E3" s="23"/>
      <c r="F3" s="22"/>
    </row>
    <row r="4" spans="1:7" ht="25.5">
      <c r="A4" s="21"/>
      <c r="B4" s="73" t="s">
        <v>118</v>
      </c>
      <c r="C4" s="73" t="s">
        <v>119</v>
      </c>
      <c r="D4" s="73" t="s">
        <v>120</v>
      </c>
      <c r="E4" s="73" t="s">
        <v>121</v>
      </c>
      <c r="F4" s="73" t="s">
        <v>122</v>
      </c>
      <c r="G4" s="20" t="s">
        <v>123</v>
      </c>
    </row>
    <row r="5" spans="1:7" ht="12.75">
      <c r="A5" s="5"/>
      <c r="B5" s="19"/>
      <c r="C5" s="19"/>
      <c r="D5" s="19"/>
      <c r="E5" s="19"/>
      <c r="F5" s="19"/>
      <c r="G5" s="18"/>
    </row>
    <row r="6" spans="1:7" ht="12.75">
      <c r="A6" s="5"/>
      <c r="B6" s="17" t="s">
        <v>124</v>
      </c>
      <c r="C6" s="17"/>
      <c r="D6" s="17"/>
      <c r="E6" s="17"/>
      <c r="F6" s="17"/>
      <c r="G6" s="17"/>
    </row>
    <row r="7" spans="1:7" ht="12.75">
      <c r="B7" s="12"/>
      <c r="C7" s="12"/>
      <c r="D7" s="12"/>
      <c r="E7" s="12"/>
      <c r="F7" s="12"/>
      <c r="G7" s="12"/>
    </row>
    <row r="8" spans="1:7" ht="12.75">
      <c r="A8" s="1" t="s">
        <v>125</v>
      </c>
      <c r="B8" s="16">
        <v>5.7706587588325693</v>
      </c>
      <c r="C8" s="16">
        <v>17.215624545272828</v>
      </c>
      <c r="D8" s="16">
        <v>24.96098298685942</v>
      </c>
      <c r="E8" s="16">
        <v>98.528472246068418</v>
      </c>
      <c r="F8" s="16">
        <v>33.170129312556867</v>
      </c>
      <c r="G8" s="16">
        <v>26.18053885424294</v>
      </c>
    </row>
    <row r="9" spans="1:7" ht="12.75">
      <c r="A9" s="1" t="s">
        <v>126</v>
      </c>
      <c r="B9" s="16">
        <v>29.941695544554513</v>
      </c>
      <c r="C9" s="16" t="s">
        <v>127</v>
      </c>
      <c r="D9" s="16">
        <v>43.998980455667258</v>
      </c>
      <c r="E9" s="16">
        <v>30.767441128310391</v>
      </c>
      <c r="F9" s="16">
        <v>43.734722762171629</v>
      </c>
      <c r="G9" s="16">
        <v>40.497460893876152</v>
      </c>
    </row>
    <row r="10" spans="1:7" ht="12.75">
      <c r="A10" s="1" t="s">
        <v>4</v>
      </c>
      <c r="B10" s="16">
        <v>9.2163785228217101</v>
      </c>
      <c r="C10" s="16">
        <v>24.305731206389876</v>
      </c>
      <c r="D10" s="16">
        <v>14.830908601789243</v>
      </c>
      <c r="E10" s="16">
        <v>16.595858130931301</v>
      </c>
      <c r="F10" s="16">
        <v>22.41629202859955</v>
      </c>
      <c r="G10" s="16">
        <v>14.829665343285832</v>
      </c>
    </row>
    <row r="11" spans="1:7" ht="12.75">
      <c r="A11" s="1" t="s">
        <v>128</v>
      </c>
      <c r="B11" s="16">
        <v>6.4219906234036044</v>
      </c>
      <c r="C11" s="16">
        <v>9.7859076768625588</v>
      </c>
      <c r="D11" s="16">
        <v>12.075269700089295</v>
      </c>
      <c r="E11" s="16">
        <v>17.110066910966083</v>
      </c>
      <c r="F11" s="16">
        <v>17.734434960940646</v>
      </c>
      <c r="G11" s="16">
        <v>12.888406995546974</v>
      </c>
    </row>
    <row r="12" spans="1:7" ht="12.75">
      <c r="A12" s="1" t="s">
        <v>129</v>
      </c>
      <c r="B12" s="16">
        <v>5.7259136838621441</v>
      </c>
      <c r="C12" s="16">
        <v>7.1821866378922277</v>
      </c>
      <c r="D12" s="16">
        <v>7.5035720799131971</v>
      </c>
      <c r="E12" s="16">
        <v>8.8500397149172656</v>
      </c>
      <c r="F12" s="16">
        <v>14.204876127729337</v>
      </c>
      <c r="G12" s="16">
        <v>8.5384232489137855</v>
      </c>
    </row>
    <row r="13" spans="1:7" ht="12.75">
      <c r="B13" s="16"/>
      <c r="C13" s="16"/>
      <c r="D13" s="16"/>
      <c r="E13" s="16"/>
      <c r="F13" s="16"/>
      <c r="G13" s="16"/>
    </row>
    <row r="14" spans="1:7" ht="12.75">
      <c r="A14" s="9" t="s">
        <v>123</v>
      </c>
      <c r="B14" s="15">
        <v>11.708355859119386</v>
      </c>
      <c r="C14" s="15">
        <v>8.9020394583907425</v>
      </c>
      <c r="D14" s="15">
        <v>15.664198227245542</v>
      </c>
      <c r="E14" s="15">
        <v>14.755739843142649</v>
      </c>
      <c r="F14" s="15">
        <v>31.28628341291606</v>
      </c>
      <c r="G14" s="15">
        <v>19.825807074141721</v>
      </c>
    </row>
    <row r="15" spans="1:7" ht="12.75">
      <c r="B15" s="14"/>
      <c r="C15" s="14"/>
      <c r="D15" s="14"/>
      <c r="E15" s="14"/>
      <c r="F15" s="14"/>
      <c r="G15" s="14"/>
    </row>
    <row r="16" spans="1:7" ht="12.75">
      <c r="B16" s="13" t="s">
        <v>98</v>
      </c>
      <c r="C16" s="13"/>
      <c r="D16" s="13"/>
      <c r="E16" s="13"/>
      <c r="F16" s="13"/>
      <c r="G16" s="13"/>
    </row>
    <row r="17" spans="1:7" ht="12.75">
      <c r="B17" s="12"/>
      <c r="C17" s="12"/>
      <c r="D17" s="12"/>
      <c r="E17" s="12"/>
      <c r="F17" s="12"/>
      <c r="G17" s="12"/>
    </row>
    <row r="18" spans="1:7" ht="12.75">
      <c r="A18" s="1" t="s">
        <v>125</v>
      </c>
      <c r="B18" s="10">
        <v>5.1564903374682558E-2</v>
      </c>
      <c r="C18" s="10">
        <v>5.3624585794167956E-2</v>
      </c>
      <c r="D18" s="10">
        <v>0.97456515184752845</v>
      </c>
      <c r="E18" s="10">
        <v>1.8069171998277938</v>
      </c>
      <c r="F18" s="10">
        <v>-8.5392813455712258E-2</v>
      </c>
      <c r="G18" s="10">
        <v>0.15702883522443756</v>
      </c>
    </row>
    <row r="19" spans="1:7" ht="12.75">
      <c r="A19" s="1" t="s">
        <v>126</v>
      </c>
      <c r="B19" s="10">
        <v>8.5860221233787115E-2</v>
      </c>
      <c r="C19" s="11" t="s">
        <v>127</v>
      </c>
      <c r="D19" s="10">
        <v>1.0532647637260197</v>
      </c>
      <c r="E19" s="10">
        <v>0.87804641913453452</v>
      </c>
      <c r="F19" s="10">
        <v>-0.76845115098581118</v>
      </c>
      <c r="G19" s="10">
        <v>-0.31061733575995731</v>
      </c>
    </row>
    <row r="20" spans="1:7" ht="12.75">
      <c r="A20" s="1" t="s">
        <v>4</v>
      </c>
      <c r="B20" s="10">
        <v>-2.6480900491396966</v>
      </c>
      <c r="C20" s="10">
        <v>1.3612823203336575</v>
      </c>
      <c r="D20" s="10">
        <v>-0.2443018499003955</v>
      </c>
      <c r="E20" s="10">
        <v>2.6595955195077181E-2</v>
      </c>
      <c r="F20" s="10">
        <v>-0.77782577734106439</v>
      </c>
      <c r="G20" s="10">
        <v>-0.55541184010766642</v>
      </c>
    </row>
    <row r="21" spans="1:7" ht="12.75">
      <c r="A21" s="1" t="s">
        <v>128</v>
      </c>
      <c r="B21" s="10">
        <v>-0.20135365141123884</v>
      </c>
      <c r="C21" s="10">
        <v>0</v>
      </c>
      <c r="D21" s="10">
        <v>2.6702321283522679E-2</v>
      </c>
      <c r="E21" s="10">
        <v>0.25138508171799856</v>
      </c>
      <c r="F21" s="10">
        <v>0.24489469889689985</v>
      </c>
      <c r="G21" s="10">
        <v>0.11934357011480756</v>
      </c>
    </row>
    <row r="22" spans="1:7" ht="12.75">
      <c r="A22" s="1" t="s">
        <v>129</v>
      </c>
      <c r="B22" s="10">
        <v>0.49256321513114187</v>
      </c>
      <c r="C22" s="10">
        <v>0.76111333506881351</v>
      </c>
      <c r="D22" s="10">
        <v>3.5653977815840676E-2</v>
      </c>
      <c r="E22" s="10">
        <v>0.35952748292820047</v>
      </c>
      <c r="F22" s="10">
        <v>0.5892032261034359</v>
      </c>
      <c r="G22" s="10">
        <v>0.32014801256916314</v>
      </c>
    </row>
    <row r="23" spans="1:7" ht="12.75">
      <c r="B23" s="10"/>
      <c r="C23" s="10"/>
      <c r="D23" s="10"/>
      <c r="E23" s="10"/>
      <c r="F23" s="10"/>
      <c r="G23" s="10"/>
    </row>
    <row r="24" spans="1:7" ht="12.75">
      <c r="A24" s="9" t="s">
        <v>123</v>
      </c>
      <c r="B24" s="8">
        <v>-0.25476262685238282</v>
      </c>
      <c r="C24" s="8">
        <v>0.32859207030040238</v>
      </c>
      <c r="D24" s="8">
        <v>0.35195221197494675</v>
      </c>
      <c r="E24" s="8">
        <v>0.3182597728177825</v>
      </c>
      <c r="F24" s="8">
        <v>-0.38415632355470564</v>
      </c>
      <c r="G24" s="8">
        <v>-0.11128581689496286</v>
      </c>
    </row>
    <row r="25" spans="1:7" ht="12.75">
      <c r="A25" s="7"/>
      <c r="B25" s="6"/>
      <c r="C25" s="6"/>
      <c r="D25" s="6"/>
      <c r="E25" s="6"/>
      <c r="F25" s="6"/>
      <c r="G25" s="6"/>
    </row>
    <row r="26" spans="1:7" ht="12.75">
      <c r="A26" s="5"/>
      <c r="B26" s="4"/>
      <c r="C26" s="4"/>
      <c r="D26" s="4"/>
      <c r="E26" s="4"/>
      <c r="F26" s="4"/>
      <c r="G26" s="4"/>
    </row>
    <row r="27" spans="1:7" s="3" customFormat="1" ht="69" customHeight="1">
      <c r="A27" s="392" t="s">
        <v>130</v>
      </c>
      <c r="B27" s="392"/>
      <c r="C27" s="392"/>
      <c r="D27" s="392"/>
      <c r="E27" s="392"/>
      <c r="F27" s="392"/>
      <c r="G27" s="392"/>
    </row>
    <row r="28" spans="1:7" ht="16.5" customHeight="1"/>
    <row r="29" spans="1:7">
      <c r="A29" s="72" t="s">
        <v>115</v>
      </c>
    </row>
    <row r="30" spans="1:7">
      <c r="B30" s="2"/>
      <c r="C30" s="2"/>
      <c r="D30" s="2"/>
      <c r="E30" s="2"/>
      <c r="F30" s="2"/>
      <c r="G30" s="2"/>
    </row>
    <row r="31" spans="1:7">
      <c r="B31" s="2"/>
      <c r="C31" s="2"/>
      <c r="D31" s="2"/>
      <c r="E31" s="2"/>
      <c r="F31" s="2"/>
      <c r="G31" s="2"/>
    </row>
  </sheetData>
  <mergeCells count="1">
    <mergeCell ref="A27:G27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&amp;C&amp;"Times New Roman,Normale"&amp;A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5"/>
  <sheetViews>
    <sheetView zoomScaleNormal="100" workbookViewId="0">
      <selection activeCell="A2" sqref="A2"/>
    </sheetView>
  </sheetViews>
  <sheetFormatPr defaultColWidth="8.85546875" defaultRowHeight="12.95"/>
  <cols>
    <col min="1" max="1" width="32" style="74" customWidth="1"/>
    <col min="2" max="2" width="10" style="74" bestFit="1" customWidth="1"/>
    <col min="3" max="3" width="8.85546875" style="74"/>
    <col min="4" max="4" width="1.28515625" style="74" customWidth="1"/>
    <col min="5" max="5" width="8.85546875" style="74"/>
    <col min="6" max="6" width="9.5703125" style="74" bestFit="1" customWidth="1"/>
    <col min="7" max="7" width="1" style="74" customWidth="1"/>
    <col min="8" max="9" width="8.85546875" style="74"/>
    <col min="10" max="10" width="0.85546875" style="74" customWidth="1"/>
    <col min="11" max="13" width="8.28515625" style="74" customWidth="1"/>
    <col min="14" max="16384" width="8.85546875" style="74"/>
  </cols>
  <sheetData>
    <row r="1" spans="1:15" ht="12.75">
      <c r="A1" s="99" t="s">
        <v>131</v>
      </c>
      <c r="B1" s="106"/>
      <c r="C1" s="106"/>
      <c r="D1" s="106"/>
      <c r="E1" s="106"/>
      <c r="F1" s="106"/>
    </row>
    <row r="2" spans="1:15" ht="12.75">
      <c r="A2" s="99"/>
      <c r="B2" s="106"/>
      <c r="C2" s="106"/>
      <c r="D2" s="106"/>
      <c r="E2" s="106"/>
      <c r="F2" s="106"/>
    </row>
    <row r="3" spans="1:15" ht="12.75">
      <c r="A3" s="106"/>
      <c r="B3" s="105"/>
      <c r="C3" s="105"/>
      <c r="D3" s="106"/>
      <c r="E3" s="105"/>
      <c r="F3" s="105"/>
      <c r="M3" s="104" t="s">
        <v>97</v>
      </c>
    </row>
    <row r="4" spans="1:15" ht="33" customHeight="1">
      <c r="A4" s="395"/>
      <c r="B4" s="397" t="s">
        <v>132</v>
      </c>
      <c r="C4" s="397"/>
      <c r="D4" s="103"/>
      <c r="E4" s="393" t="s">
        <v>133</v>
      </c>
      <c r="F4" s="393"/>
      <c r="G4" s="103"/>
      <c r="H4" s="393" t="s">
        <v>134</v>
      </c>
      <c r="I4" s="393"/>
      <c r="J4" s="103"/>
      <c r="K4" s="393" t="s">
        <v>135</v>
      </c>
      <c r="L4" s="393"/>
      <c r="M4" s="393"/>
    </row>
    <row r="5" spans="1:15">
      <c r="A5" s="396"/>
      <c r="B5" s="100">
        <v>2015</v>
      </c>
      <c r="C5" s="100">
        <v>2016</v>
      </c>
      <c r="D5" s="102"/>
      <c r="E5" s="100">
        <v>2015</v>
      </c>
      <c r="F5" s="100">
        <v>2016</v>
      </c>
      <c r="G5" s="101"/>
      <c r="H5" s="100">
        <v>2015</v>
      </c>
      <c r="I5" s="100">
        <v>2016</v>
      </c>
      <c r="J5" s="101"/>
      <c r="K5" s="100" t="s">
        <v>136</v>
      </c>
      <c r="L5" s="100" t="s">
        <v>137</v>
      </c>
      <c r="M5" s="100" t="s">
        <v>66</v>
      </c>
    </row>
    <row r="6" spans="1:15" ht="12.75">
      <c r="A6" s="99"/>
      <c r="B6" s="394"/>
      <c r="C6" s="394"/>
      <c r="D6" s="394"/>
      <c r="E6" s="394"/>
      <c r="F6" s="84"/>
    </row>
    <row r="7" spans="1:15" ht="12.75">
      <c r="A7" s="96" t="s">
        <v>138</v>
      </c>
      <c r="B7" s="75">
        <v>1392.289</v>
      </c>
      <c r="C7" s="75">
        <v>1414.7686000000001</v>
      </c>
      <c r="D7" s="75"/>
      <c r="E7" s="75">
        <v>1179.2453981205699</v>
      </c>
      <c r="F7" s="75">
        <v>1169.4576613161698</v>
      </c>
      <c r="H7" s="87">
        <f t="shared" ref="H7:H18" si="0">+B7/B$20*100</f>
        <v>5.8397174193654084</v>
      </c>
      <c r="I7" s="87">
        <f t="shared" ref="I7:I18" si="1">+C7/C$20*100</f>
        <v>6.0327287857559604</v>
      </c>
      <c r="K7" s="87">
        <f>+M7-L7</f>
        <v>2.4445785824637967</v>
      </c>
      <c r="L7" s="87">
        <f>+(F7/E7-1)*100</f>
        <v>-0.8299999999999419</v>
      </c>
      <c r="M7" s="87">
        <f t="shared" ref="M7:M18" si="2">(+C7/B7-1)*100</f>
        <v>1.6145785824638548</v>
      </c>
      <c r="N7" s="81"/>
      <c r="O7" s="91"/>
    </row>
    <row r="8" spans="1:15" ht="12.75">
      <c r="A8" s="96" t="s">
        <v>139</v>
      </c>
      <c r="B8" s="75">
        <v>6348.7950999999994</v>
      </c>
      <c r="C8" s="75">
        <v>6228.2017000000005</v>
      </c>
      <c r="D8" s="75"/>
      <c r="E8" s="75">
        <v>5751.6791088076507</v>
      </c>
      <c r="F8" s="75">
        <v>5710.8866183922491</v>
      </c>
      <c r="H8" s="87">
        <f t="shared" si="0"/>
        <v>26.628932166706587</v>
      </c>
      <c r="I8" s="87">
        <f t="shared" si="1"/>
        <v>26.557736494211287</v>
      </c>
      <c r="K8" s="87">
        <f>+M8-L8</f>
        <v>-1.1902415738695771</v>
      </c>
      <c r="L8" s="87">
        <f>+(F8/E8-1)*100</f>
        <v>-0.70922750806691193</v>
      </c>
      <c r="M8" s="87">
        <f t="shared" si="2"/>
        <v>-1.899469081936489</v>
      </c>
      <c r="N8" s="81"/>
      <c r="O8" s="91"/>
    </row>
    <row r="9" spans="1:15" ht="12.75">
      <c r="A9" s="96" t="s">
        <v>140</v>
      </c>
      <c r="B9" s="75">
        <v>1622.5693000000001</v>
      </c>
      <c r="C9" s="75">
        <v>1572.3413</v>
      </c>
      <c r="D9" s="75"/>
      <c r="E9" s="75">
        <v>1367.5445625529001</v>
      </c>
      <c r="F9" s="75">
        <v>1379.4422002471101</v>
      </c>
      <c r="H9" s="87">
        <f t="shared" si="0"/>
        <v>6.8055886423993437</v>
      </c>
      <c r="I9" s="87">
        <f t="shared" si="1"/>
        <v>6.7046360949366193</v>
      </c>
      <c r="K9" s="87">
        <f>+M9-L9</f>
        <v>-3.9655842687273735</v>
      </c>
      <c r="L9" s="87">
        <f>+(F9/E9-1)*100</f>
        <v>0.869999999999993</v>
      </c>
      <c r="M9" s="87">
        <f t="shared" si="2"/>
        <v>-3.0955842687273805</v>
      </c>
      <c r="N9" s="81"/>
      <c r="O9" s="91"/>
    </row>
    <row r="10" spans="1:15" ht="12.75">
      <c r="A10" s="96" t="s">
        <v>141</v>
      </c>
      <c r="B10" s="75">
        <v>925.55600000000004</v>
      </c>
      <c r="C10" s="75">
        <v>950.81280000000004</v>
      </c>
      <c r="D10" s="75"/>
      <c r="E10" s="75">
        <v>802.74163259587203</v>
      </c>
      <c r="F10" s="75">
        <v>802.34026177957401</v>
      </c>
      <c r="H10" s="87">
        <f t="shared" si="0"/>
        <v>3.8820859001243067</v>
      </c>
      <c r="I10" s="87">
        <f t="shared" si="1"/>
        <v>4.0543702683429821</v>
      </c>
      <c r="K10" s="87">
        <f>+M10-L10</f>
        <v>2.7788246200121991</v>
      </c>
      <c r="L10" s="87">
        <f>+(F10/E10-1)*100</f>
        <v>-5.0000000000016698E-2</v>
      </c>
      <c r="M10" s="87">
        <f t="shared" si="2"/>
        <v>2.7288246200121824</v>
      </c>
      <c r="N10" s="81"/>
      <c r="O10" s="91"/>
    </row>
    <row r="11" spans="1:15" ht="12.75">
      <c r="A11" s="96" t="s">
        <v>142</v>
      </c>
      <c r="B11" s="75">
        <v>3124.7746000000002</v>
      </c>
      <c r="C11" s="75">
        <v>2901.9639999999999</v>
      </c>
      <c r="D11" s="75"/>
      <c r="E11" s="75">
        <v>2796.6343662987797</v>
      </c>
      <c r="F11" s="75">
        <v>2856.2026783009401</v>
      </c>
      <c r="H11" s="87">
        <f t="shared" si="0"/>
        <v>13.106331130397914</v>
      </c>
      <c r="I11" s="87">
        <f t="shared" si="1"/>
        <v>12.374293406022376</v>
      </c>
      <c r="K11" s="87">
        <f>+M11-L11</f>
        <v>-9.2604535053503199</v>
      </c>
      <c r="L11" s="87">
        <f>+(F11/E11-1)*100</f>
        <v>2.1299999999998764</v>
      </c>
      <c r="M11" s="87">
        <f t="shared" si="2"/>
        <v>-7.1304535053504425</v>
      </c>
      <c r="N11" s="81"/>
      <c r="O11" s="91"/>
    </row>
    <row r="12" spans="1:15" ht="12.75">
      <c r="A12" s="98" t="s">
        <v>143</v>
      </c>
      <c r="B12" s="94">
        <v>1082</v>
      </c>
      <c r="C12" s="94">
        <v>1099</v>
      </c>
      <c r="D12" s="75"/>
      <c r="E12" s="97" t="s">
        <v>127</v>
      </c>
      <c r="F12" s="97" t="s">
        <v>127</v>
      </c>
      <c r="H12" s="87">
        <f t="shared" si="0"/>
        <v>4.5382634264533959</v>
      </c>
      <c r="I12" s="87">
        <f t="shared" si="1"/>
        <v>4.6862567741083589</v>
      </c>
      <c r="K12" s="92" t="s">
        <v>127</v>
      </c>
      <c r="L12" s="92" t="s">
        <v>127</v>
      </c>
      <c r="M12" s="87">
        <f t="shared" si="2"/>
        <v>1.5711645101663674</v>
      </c>
      <c r="N12" s="81"/>
      <c r="O12" s="91"/>
    </row>
    <row r="13" spans="1:15" ht="12.75">
      <c r="A13" s="96" t="s">
        <v>144</v>
      </c>
      <c r="B13" s="75">
        <v>1960.6669999999999</v>
      </c>
      <c r="C13" s="75">
        <v>2004.9825000000001</v>
      </c>
      <c r="D13" s="75"/>
      <c r="E13" s="75">
        <v>2106.8993214582802</v>
      </c>
      <c r="F13" s="75">
        <v>2132.8141831122198</v>
      </c>
      <c r="H13" s="87">
        <f t="shared" si="0"/>
        <v>8.2236814579982447</v>
      </c>
      <c r="I13" s="87">
        <f t="shared" si="1"/>
        <v>8.5494657166457824</v>
      </c>
      <c r="K13" s="87">
        <f>+M13-L13</f>
        <v>1.0302257293052675</v>
      </c>
      <c r="L13" s="87">
        <f>+(F13/E13-1)*100</f>
        <v>1.230000000000131</v>
      </c>
      <c r="M13" s="87">
        <f t="shared" si="2"/>
        <v>2.2602257293053984</v>
      </c>
      <c r="N13" s="81"/>
      <c r="O13" s="91"/>
    </row>
    <row r="14" spans="1:15" ht="12.75">
      <c r="A14" s="96" t="s">
        <v>145</v>
      </c>
      <c r="B14" s="75">
        <v>8467.0676999999996</v>
      </c>
      <c r="C14" s="75">
        <v>8378.4822899999999</v>
      </c>
      <c r="D14" s="75"/>
      <c r="E14" s="75">
        <v>7648.5833456509599</v>
      </c>
      <c r="F14" s="75">
        <v>7536.0714180341211</v>
      </c>
      <c r="H14" s="87">
        <f t="shared" si="0"/>
        <v>35.513663283008199</v>
      </c>
      <c r="I14" s="87">
        <f t="shared" si="1"/>
        <v>35.726769234085005</v>
      </c>
      <c r="K14" s="87">
        <f>+M14-L14</f>
        <v>0.42478174598735707</v>
      </c>
      <c r="L14" s="87">
        <f>+(F14/E14-1)*100</f>
        <v>-1.4710165599596148</v>
      </c>
      <c r="M14" s="87">
        <f t="shared" si="2"/>
        <v>-1.0462348139722577</v>
      </c>
      <c r="N14" s="81"/>
      <c r="O14" s="91"/>
    </row>
    <row r="15" spans="1:15" ht="12.75">
      <c r="A15" s="95" t="s">
        <v>146</v>
      </c>
      <c r="B15" s="75">
        <v>467.65070000000003</v>
      </c>
      <c r="C15" s="75">
        <v>396.13119</v>
      </c>
      <c r="D15" s="75"/>
      <c r="E15" s="75">
        <v>432.162937702026</v>
      </c>
      <c r="F15" s="75">
        <v>401.97128440237401</v>
      </c>
      <c r="H15" s="87">
        <f t="shared" si="0"/>
        <v>1.9614806544966075</v>
      </c>
      <c r="I15" s="87">
        <f t="shared" si="1"/>
        <v>1.6891469268181125</v>
      </c>
      <c r="K15" s="87">
        <f>+M15-L15</f>
        <v>-8.3071873943523329</v>
      </c>
      <c r="L15" s="87">
        <f>+(F15/E15-1)*100</f>
        <v>-6.9861736548239017</v>
      </c>
      <c r="M15" s="87">
        <f t="shared" si="2"/>
        <v>-15.293361049176236</v>
      </c>
      <c r="N15" s="81"/>
      <c r="O15" s="91"/>
    </row>
    <row r="16" spans="1:15" ht="12.75">
      <c r="A16" s="95" t="s">
        <v>147</v>
      </c>
      <c r="B16" s="94">
        <v>380.98069999999984</v>
      </c>
      <c r="C16" s="94">
        <v>375.12730000000005</v>
      </c>
      <c r="D16" s="75"/>
      <c r="E16" s="93" t="s">
        <v>127</v>
      </c>
      <c r="F16" s="93" t="s">
        <v>127</v>
      </c>
      <c r="H16" s="87">
        <f t="shared" si="0"/>
        <v>1.5979582042464073</v>
      </c>
      <c r="I16" s="87">
        <f t="shared" si="1"/>
        <v>1.5995840316451131</v>
      </c>
      <c r="K16" s="92" t="s">
        <v>127</v>
      </c>
      <c r="L16" s="92" t="s">
        <v>127</v>
      </c>
      <c r="M16" s="87">
        <f t="shared" si="2"/>
        <v>-1.536403287620558</v>
      </c>
      <c r="N16" s="81"/>
      <c r="O16" s="91"/>
    </row>
    <row r="17" spans="1:15" ht="12.75">
      <c r="A17" s="95" t="s">
        <v>148</v>
      </c>
      <c r="B17" s="94">
        <v>224.67589999999993</v>
      </c>
      <c r="C17" s="94">
        <v>223.55110000000005</v>
      </c>
      <c r="D17" s="75"/>
      <c r="E17" s="93" t="s">
        <v>127</v>
      </c>
      <c r="F17" s="93" t="s">
        <v>127</v>
      </c>
      <c r="H17" s="87">
        <f t="shared" si="0"/>
        <v>0.94236452844316099</v>
      </c>
      <c r="I17" s="87">
        <f t="shared" si="1"/>
        <v>0.95324645744711134</v>
      </c>
      <c r="K17" s="92" t="s">
        <v>127</v>
      </c>
      <c r="L17" s="92" t="s">
        <v>127</v>
      </c>
      <c r="M17" s="87">
        <f t="shared" si="2"/>
        <v>-0.50063224404570672</v>
      </c>
      <c r="N17" s="81"/>
      <c r="O17" s="91"/>
    </row>
    <row r="18" spans="1:15" ht="12.75">
      <c r="A18" s="95" t="s">
        <v>149</v>
      </c>
      <c r="B18" s="94">
        <v>7393.7603999999974</v>
      </c>
      <c r="C18" s="94">
        <v>7383.6726999999964</v>
      </c>
      <c r="D18" s="75"/>
      <c r="E18" s="93" t="s">
        <v>127</v>
      </c>
      <c r="F18" s="93" t="s">
        <v>127</v>
      </c>
      <c r="H18" s="87">
        <f t="shared" si="0"/>
        <v>31.011859895822013</v>
      </c>
      <c r="I18" s="87">
        <f t="shared" si="1"/>
        <v>31.484791818174649</v>
      </c>
      <c r="K18" s="92" t="s">
        <v>127</v>
      </c>
      <c r="L18" s="92" t="s">
        <v>127</v>
      </c>
      <c r="M18" s="87">
        <f t="shared" si="2"/>
        <v>-0.1364353110495875</v>
      </c>
      <c r="N18" s="81"/>
      <c r="O18" s="91"/>
    </row>
    <row r="19" spans="1:15" ht="12.75">
      <c r="A19" s="90"/>
      <c r="B19" s="89"/>
      <c r="C19" s="89"/>
      <c r="D19" s="89"/>
      <c r="E19" s="89"/>
      <c r="F19" s="88"/>
      <c r="H19" s="87"/>
      <c r="I19" s="87"/>
      <c r="K19" s="87"/>
      <c r="L19" s="87"/>
      <c r="M19" s="87"/>
      <c r="N19" s="81"/>
    </row>
    <row r="20" spans="1:15" ht="12.75">
      <c r="A20" s="86" t="s">
        <v>123</v>
      </c>
      <c r="B20" s="85">
        <f>SUM(B7:B11,B13:B14)</f>
        <v>23841.718699999998</v>
      </c>
      <c r="C20" s="85">
        <f>SUM(C7:C11,C13:C14)</f>
        <v>23451.553189999999</v>
      </c>
      <c r="D20" s="85"/>
      <c r="E20" s="85">
        <f>SUM(E7:E11,E13:E14)</f>
        <v>21653.327735485014</v>
      </c>
      <c r="F20" s="85">
        <f>SUM(F7:F11,F13:F14)</f>
        <v>21587.215021182383</v>
      </c>
      <c r="G20" s="84"/>
      <c r="H20" s="82">
        <f>+B20/B$20*100</f>
        <v>100</v>
      </c>
      <c r="I20" s="82">
        <f>+C20/C$20*100</f>
        <v>100</v>
      </c>
      <c r="J20" s="83"/>
      <c r="K20" s="82">
        <f>+M20-L20</f>
        <v>-1.331158739718552</v>
      </c>
      <c r="L20" s="82">
        <f>+(F20/E20-1)*100</f>
        <v>-0.30532357478840755</v>
      </c>
      <c r="M20" s="82">
        <f>(+C20/B20-1)*100</f>
        <v>-1.6364823145069596</v>
      </c>
      <c r="N20" s="81"/>
    </row>
    <row r="21" spans="1:15" ht="12.75">
      <c r="A21" s="80"/>
      <c r="B21" s="79"/>
      <c r="C21" s="79"/>
      <c r="D21" s="79"/>
      <c r="E21" s="79"/>
      <c r="F21" s="79"/>
      <c r="G21" s="78"/>
      <c r="H21" s="78"/>
      <c r="I21" s="78"/>
      <c r="J21" s="78"/>
      <c r="K21" s="78"/>
      <c r="L21" s="78"/>
      <c r="M21" s="78"/>
    </row>
    <row r="22" spans="1:15" ht="12.75">
      <c r="H22" s="77"/>
    </row>
    <row r="23" spans="1:15" ht="12.75">
      <c r="A23" s="76" t="s">
        <v>150</v>
      </c>
    </row>
    <row r="27" spans="1:15" ht="12.75">
      <c r="E27" s="75"/>
      <c r="F27" s="75"/>
      <c r="K27" s="74" t="s">
        <v>151</v>
      </c>
    </row>
    <row r="28" spans="1:15">
      <c r="E28" s="75"/>
      <c r="F28" s="75"/>
    </row>
    <row r="29" spans="1:15">
      <c r="E29" s="75"/>
      <c r="F29" s="75"/>
    </row>
    <row r="30" spans="1:15">
      <c r="E30" s="75"/>
      <c r="F30" s="75"/>
    </row>
    <row r="31" spans="1:15">
      <c r="E31" s="75"/>
      <c r="F31" s="75"/>
    </row>
    <row r="32" spans="1:15">
      <c r="E32" s="75"/>
      <c r="F32" s="75"/>
    </row>
    <row r="33" spans="5:6">
      <c r="E33" s="75"/>
      <c r="F33" s="75"/>
    </row>
    <row r="34" spans="5:6">
      <c r="E34" s="75"/>
      <c r="F34" s="75"/>
    </row>
    <row r="35" spans="5:6">
      <c r="E35" s="75"/>
      <c r="F35" s="75"/>
    </row>
  </sheetData>
  <mergeCells count="6">
    <mergeCell ref="K4:M4"/>
    <mergeCell ref="B6:E6"/>
    <mergeCell ref="A4:A5"/>
    <mergeCell ref="B4:C4"/>
    <mergeCell ref="E4:F4"/>
    <mergeCell ref="H4:I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6"/>
  <sheetViews>
    <sheetView topLeftCell="I1" zoomScale="90" zoomScaleNormal="90" workbookViewId="0">
      <selection activeCell="W45" sqref="W45"/>
    </sheetView>
  </sheetViews>
  <sheetFormatPr defaultColWidth="9.140625" defaultRowHeight="12.95"/>
  <cols>
    <col min="1" max="16384" width="9.140625" style="45"/>
  </cols>
  <sheetData>
    <row r="1" spans="1:10" ht="12.75">
      <c r="C1" s="45">
        <v>2</v>
      </c>
      <c r="D1" s="45">
        <v>10</v>
      </c>
      <c r="E1" s="45">
        <v>17</v>
      </c>
      <c r="F1" s="45">
        <v>22</v>
      </c>
      <c r="G1" s="45">
        <v>22</v>
      </c>
      <c r="H1" s="45">
        <v>14</v>
      </c>
    </row>
    <row r="2" spans="1:10" ht="12.75">
      <c r="A2" s="45" t="s">
        <v>152</v>
      </c>
      <c r="B2" s="45" t="s">
        <v>153</v>
      </c>
      <c r="C2" s="45" t="s">
        <v>138</v>
      </c>
      <c r="D2" s="45" t="s">
        <v>154</v>
      </c>
      <c r="E2" s="45" t="s">
        <v>155</v>
      </c>
      <c r="F2" s="45" t="s">
        <v>156</v>
      </c>
      <c r="G2" s="45" t="s">
        <v>157</v>
      </c>
    </row>
    <row r="3" spans="1:10">
      <c r="A3" s="45">
        <v>2015</v>
      </c>
      <c r="B3" s="45">
        <v>1</v>
      </c>
      <c r="C3" s="46">
        <v>121.5</v>
      </c>
      <c r="D3" s="46">
        <v>116.9</v>
      </c>
      <c r="E3" s="46">
        <v>111.6</v>
      </c>
      <c r="F3" s="46">
        <v>107.9</v>
      </c>
      <c r="G3" s="46">
        <v>117.6</v>
      </c>
      <c r="H3" s="46">
        <v>113.7</v>
      </c>
      <c r="J3" s="45" t="s">
        <v>158</v>
      </c>
    </row>
    <row r="4" spans="1:10" ht="12.75">
      <c r="B4" s="45">
        <v>2</v>
      </c>
      <c r="C4" s="46">
        <v>121.6</v>
      </c>
      <c r="D4" s="46">
        <v>117.7</v>
      </c>
      <c r="E4" s="46">
        <v>111.8</v>
      </c>
      <c r="F4" s="46">
        <v>107.1</v>
      </c>
      <c r="G4" s="46">
        <v>117.4</v>
      </c>
      <c r="H4" s="46">
        <v>112.2</v>
      </c>
    </row>
    <row r="5" spans="1:10" ht="12.75">
      <c r="B5" s="45">
        <v>3</v>
      </c>
      <c r="C5" s="46">
        <v>121.6</v>
      </c>
      <c r="D5" s="46">
        <v>118.8</v>
      </c>
      <c r="E5" s="46">
        <v>112</v>
      </c>
      <c r="F5" s="46">
        <v>106.9</v>
      </c>
      <c r="G5" s="46">
        <v>116.6</v>
      </c>
      <c r="H5" s="46">
        <v>113.3</v>
      </c>
    </row>
    <row r="6" spans="1:10" ht="12.75">
      <c r="B6" s="45">
        <v>4</v>
      </c>
      <c r="C6" s="46">
        <v>121.9</v>
      </c>
      <c r="D6" s="46">
        <v>118.2</v>
      </c>
      <c r="E6" s="46">
        <v>112</v>
      </c>
      <c r="F6" s="46">
        <v>105.9</v>
      </c>
      <c r="G6" s="46">
        <v>114.8</v>
      </c>
      <c r="H6" s="46">
        <v>112.7</v>
      </c>
    </row>
    <row r="7" spans="1:10" ht="12.75">
      <c r="B7" s="45">
        <v>5</v>
      </c>
      <c r="C7" s="46">
        <v>122.1</v>
      </c>
      <c r="D7" s="46">
        <v>117.9</v>
      </c>
      <c r="E7" s="46">
        <v>112</v>
      </c>
      <c r="F7" s="46">
        <v>104.4</v>
      </c>
      <c r="G7" s="46">
        <v>111.8</v>
      </c>
      <c r="H7" s="46">
        <v>110.6</v>
      </c>
    </row>
    <row r="8" spans="1:10" ht="12.75">
      <c r="B8" s="45">
        <v>6</v>
      </c>
      <c r="C8" s="46">
        <v>122.3</v>
      </c>
      <c r="D8" s="46">
        <v>119.2</v>
      </c>
      <c r="E8" s="46">
        <v>112</v>
      </c>
      <c r="F8" s="46">
        <v>104</v>
      </c>
      <c r="G8" s="46">
        <v>109.9</v>
      </c>
      <c r="H8" s="46">
        <v>111.2</v>
      </c>
    </row>
    <row r="9" spans="1:10" ht="12.75">
      <c r="B9" s="45">
        <v>7</v>
      </c>
      <c r="C9" s="46">
        <v>122.4</v>
      </c>
      <c r="D9" s="46">
        <v>119.2</v>
      </c>
      <c r="E9" s="46">
        <v>112.2</v>
      </c>
      <c r="F9" s="46">
        <v>104.1</v>
      </c>
      <c r="G9" s="46">
        <v>108.3</v>
      </c>
      <c r="H9" s="46">
        <v>112</v>
      </c>
    </row>
    <row r="10" spans="1:10" ht="12.75">
      <c r="B10" s="45">
        <v>8</v>
      </c>
      <c r="C10" s="46">
        <v>122.4</v>
      </c>
      <c r="D10" s="46">
        <v>119.1</v>
      </c>
      <c r="E10" s="46">
        <v>112.1</v>
      </c>
      <c r="F10" s="46">
        <v>104.5</v>
      </c>
      <c r="G10" s="46">
        <v>113.6</v>
      </c>
      <c r="H10" s="46">
        <v>113.5</v>
      </c>
    </row>
    <row r="11" spans="1:10" ht="12.75">
      <c r="B11" s="45">
        <v>9</v>
      </c>
      <c r="C11" s="46">
        <v>122.5</v>
      </c>
      <c r="D11" s="46">
        <v>118.8</v>
      </c>
      <c r="E11" s="46">
        <v>112.1</v>
      </c>
      <c r="F11" s="46">
        <v>104.7</v>
      </c>
      <c r="G11" s="46">
        <v>117.3</v>
      </c>
      <c r="H11" s="46">
        <v>114.9</v>
      </c>
    </row>
    <row r="12" spans="1:10" ht="12.75">
      <c r="B12" s="45">
        <v>10</v>
      </c>
      <c r="C12" s="46">
        <v>122.1</v>
      </c>
      <c r="D12" s="46">
        <v>118.3</v>
      </c>
      <c r="E12" s="46">
        <v>112.1</v>
      </c>
      <c r="F12" s="46">
        <v>104.6</v>
      </c>
      <c r="G12" s="46">
        <v>118.1</v>
      </c>
      <c r="H12" s="46">
        <v>114.4</v>
      </c>
    </row>
    <row r="13" spans="1:10" ht="12.75">
      <c r="B13" s="45">
        <v>11</v>
      </c>
      <c r="C13" s="46">
        <v>125.7</v>
      </c>
      <c r="D13" s="46">
        <v>118.1</v>
      </c>
      <c r="E13" s="46">
        <v>112</v>
      </c>
      <c r="F13" s="46">
        <v>105.1</v>
      </c>
      <c r="G13" s="46">
        <v>116</v>
      </c>
      <c r="H13" s="46">
        <v>111.1</v>
      </c>
    </row>
    <row r="14" spans="1:10" ht="12.75">
      <c r="B14" s="45">
        <v>12</v>
      </c>
      <c r="C14" s="46">
        <v>125.9</v>
      </c>
      <c r="D14" s="46">
        <v>117.9</v>
      </c>
      <c r="E14" s="46">
        <v>112</v>
      </c>
      <c r="F14" s="46">
        <v>105.1</v>
      </c>
      <c r="G14" s="46">
        <v>112.7</v>
      </c>
      <c r="H14" s="46">
        <v>108.1</v>
      </c>
    </row>
    <row r="15" spans="1:10" ht="12.75">
      <c r="A15" s="45">
        <v>2016</v>
      </c>
      <c r="B15" s="45">
        <v>1</v>
      </c>
      <c r="C15" s="46">
        <v>125.6</v>
      </c>
      <c r="D15" s="46">
        <v>117.1</v>
      </c>
      <c r="E15" s="46">
        <v>113.2</v>
      </c>
      <c r="F15" s="46">
        <v>105</v>
      </c>
      <c r="G15" s="46">
        <v>109.7</v>
      </c>
      <c r="H15" s="46">
        <v>107.9</v>
      </c>
    </row>
    <row r="16" spans="1:10" ht="12.75">
      <c r="B16" s="45">
        <v>2</v>
      </c>
      <c r="C16" s="46">
        <v>125.4</v>
      </c>
      <c r="D16" s="46">
        <v>115.2</v>
      </c>
      <c r="E16" s="46">
        <v>113.4</v>
      </c>
      <c r="F16" s="46">
        <v>104.4</v>
      </c>
      <c r="G16" s="46">
        <v>108.5</v>
      </c>
      <c r="H16" s="46">
        <v>105.4</v>
      </c>
    </row>
    <row r="17" spans="2:10" ht="12.75">
      <c r="B17" s="45">
        <v>3</v>
      </c>
      <c r="C17" s="46">
        <v>125.6</v>
      </c>
      <c r="D17" s="46">
        <v>113.8</v>
      </c>
      <c r="E17" s="46">
        <v>114.9</v>
      </c>
      <c r="F17" s="46">
        <v>103.9</v>
      </c>
      <c r="G17" s="46">
        <v>108.2</v>
      </c>
      <c r="H17" s="46">
        <v>105.8</v>
      </c>
    </row>
    <row r="18" spans="2:10" ht="12.75">
      <c r="B18" s="45">
        <v>4</v>
      </c>
      <c r="C18" s="46">
        <v>125.8</v>
      </c>
      <c r="D18" s="46">
        <v>112.2</v>
      </c>
      <c r="E18" s="46">
        <v>115.4</v>
      </c>
      <c r="F18" s="46">
        <v>104.7</v>
      </c>
      <c r="G18" s="46">
        <v>103.8</v>
      </c>
      <c r="H18" s="46">
        <v>104.2</v>
      </c>
    </row>
    <row r="19" spans="2:10" ht="12.75">
      <c r="B19" s="45">
        <v>5</v>
      </c>
      <c r="C19" s="46">
        <v>125.8</v>
      </c>
      <c r="D19" s="46">
        <v>110.9</v>
      </c>
      <c r="E19" s="46">
        <v>115.2</v>
      </c>
      <c r="F19" s="46">
        <v>106.3</v>
      </c>
      <c r="G19" s="46">
        <v>105.4</v>
      </c>
      <c r="H19" s="46">
        <v>104.8</v>
      </c>
    </row>
    <row r="20" spans="2:10" ht="12.75">
      <c r="B20" s="45">
        <v>6</v>
      </c>
      <c r="C20" s="46">
        <v>125.9</v>
      </c>
      <c r="D20" s="46">
        <v>110.4</v>
      </c>
      <c r="E20" s="46">
        <v>115.3</v>
      </c>
      <c r="F20" s="46">
        <v>107.7</v>
      </c>
      <c r="G20" s="46">
        <v>107.7</v>
      </c>
      <c r="H20" s="46">
        <v>106.2</v>
      </c>
    </row>
    <row r="21" spans="2:10" ht="12.75">
      <c r="B21" s="45">
        <v>7</v>
      </c>
      <c r="C21" s="46">
        <v>126</v>
      </c>
      <c r="D21" s="46">
        <v>109</v>
      </c>
      <c r="E21" s="46">
        <v>115.3</v>
      </c>
      <c r="F21" s="46">
        <v>106.2</v>
      </c>
      <c r="G21" s="46">
        <v>106.3</v>
      </c>
      <c r="H21" s="46">
        <v>105.8</v>
      </c>
    </row>
    <row r="22" spans="2:10" ht="12.75">
      <c r="B22" s="45">
        <v>8</v>
      </c>
      <c r="C22" s="46">
        <v>125.9</v>
      </c>
      <c r="D22" s="46">
        <v>108.5</v>
      </c>
      <c r="E22" s="46">
        <v>115.3</v>
      </c>
      <c r="F22" s="46">
        <v>104.7</v>
      </c>
      <c r="G22" s="46">
        <v>109</v>
      </c>
      <c r="H22" s="46">
        <v>107</v>
      </c>
    </row>
    <row r="23" spans="2:10" ht="12.75">
      <c r="B23" s="45">
        <v>9</v>
      </c>
      <c r="C23" s="46">
        <v>125.2</v>
      </c>
      <c r="D23" s="46">
        <v>107.3</v>
      </c>
      <c r="E23" s="46">
        <v>115.2</v>
      </c>
      <c r="F23" s="46">
        <v>103.6</v>
      </c>
      <c r="G23" s="46">
        <v>111.7</v>
      </c>
      <c r="H23" s="46">
        <v>110.3</v>
      </c>
    </row>
    <row r="24" spans="2:10" ht="12.75">
      <c r="B24" s="45">
        <v>10</v>
      </c>
      <c r="C24" s="46">
        <v>121.7</v>
      </c>
      <c r="D24" s="46">
        <v>106.8</v>
      </c>
      <c r="E24" s="46">
        <v>115.2</v>
      </c>
      <c r="F24" s="46">
        <v>103.7</v>
      </c>
      <c r="G24" s="46">
        <v>115.4</v>
      </c>
      <c r="H24" s="46">
        <v>112.5</v>
      </c>
    </row>
    <row r="25" spans="2:10" ht="12.75">
      <c r="B25" s="45">
        <v>11</v>
      </c>
      <c r="C25" s="46">
        <v>121.8</v>
      </c>
      <c r="D25" s="46">
        <v>107.7</v>
      </c>
      <c r="E25" s="46">
        <v>115</v>
      </c>
      <c r="F25" s="46">
        <v>104.3</v>
      </c>
      <c r="G25" s="46">
        <v>117</v>
      </c>
      <c r="H25" s="46">
        <v>112.8</v>
      </c>
    </row>
    <row r="26" spans="2:10" ht="12.75">
      <c r="B26" s="45">
        <v>12</v>
      </c>
      <c r="C26" s="46">
        <v>122</v>
      </c>
      <c r="D26" s="46">
        <v>107.9</v>
      </c>
      <c r="E26" s="46">
        <v>115</v>
      </c>
      <c r="F26" s="46">
        <v>104.8</v>
      </c>
      <c r="G26" s="46">
        <v>115.4</v>
      </c>
      <c r="H26" s="46">
        <v>113.3</v>
      </c>
      <c r="J26" s="45" t="s">
        <v>150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45"/>
  <sheetViews>
    <sheetView topLeftCell="A7" zoomScale="80" zoomScaleNormal="80" workbookViewId="0">
      <selection activeCell="A2" sqref="A2"/>
    </sheetView>
  </sheetViews>
  <sheetFormatPr defaultColWidth="9.140625" defaultRowHeight="12.95"/>
  <cols>
    <col min="1" max="1" width="21.85546875" style="107" customWidth="1"/>
    <col min="2" max="2" width="12.140625" style="107" customWidth="1"/>
    <col min="3" max="3" width="3.28515625" style="107" customWidth="1"/>
    <col min="4" max="4" width="11.28515625" style="107" customWidth="1"/>
    <col min="5" max="5" width="10.28515625" style="107" customWidth="1"/>
    <col min="6" max="6" width="11" style="107" customWidth="1"/>
    <col min="7" max="7" width="10.42578125" style="107" customWidth="1"/>
    <col min="8" max="8" width="11.140625" style="107" customWidth="1"/>
    <col min="9" max="11" width="9.140625" style="107"/>
    <col min="12" max="12" width="9.85546875" style="107" customWidth="1"/>
    <col min="13" max="14" width="9.140625" style="107"/>
    <col min="15" max="15" width="10.28515625" style="107" customWidth="1"/>
    <col min="16" max="16" width="9.140625" style="107"/>
    <col min="17" max="17" width="4.5703125" style="107" customWidth="1"/>
    <col min="18" max="18" width="7.85546875" style="107" customWidth="1"/>
    <col min="19" max="16384" width="9.140625" style="107"/>
  </cols>
  <sheetData>
    <row r="1" spans="1:19" ht="12.75">
      <c r="A1" s="398" t="s">
        <v>159</v>
      </c>
      <c r="B1" s="398"/>
      <c r="C1" s="398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  <c r="O1" s="399"/>
      <c r="P1" s="399"/>
    </row>
    <row r="2" spans="1:19" ht="12.7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17"/>
      <c r="L2" s="117"/>
      <c r="M2" s="117"/>
      <c r="N2" s="117"/>
      <c r="O2" s="117"/>
      <c r="P2" s="157"/>
    </row>
    <row r="3" spans="1:19" ht="40.5">
      <c r="A3" s="400"/>
      <c r="B3" s="156" t="s">
        <v>160</v>
      </c>
      <c r="C3" s="360"/>
      <c r="D3" s="155" t="s">
        <v>161</v>
      </c>
      <c r="E3" s="154" t="s">
        <v>138</v>
      </c>
      <c r="F3" s="154" t="s">
        <v>156</v>
      </c>
      <c r="G3" s="154" t="s">
        <v>154</v>
      </c>
      <c r="H3" s="154" t="s">
        <v>155</v>
      </c>
      <c r="I3" s="154" t="s">
        <v>162</v>
      </c>
      <c r="J3" s="154" t="s">
        <v>163</v>
      </c>
      <c r="K3" s="362" t="s">
        <v>164</v>
      </c>
      <c r="L3" s="362" t="s">
        <v>165</v>
      </c>
      <c r="M3" s="362" t="s">
        <v>166</v>
      </c>
      <c r="N3" s="362" t="s">
        <v>167</v>
      </c>
      <c r="O3" s="362" t="s">
        <v>168</v>
      </c>
      <c r="P3" s="153" t="s">
        <v>169</v>
      </c>
    </row>
    <row r="4" spans="1:19">
      <c r="A4" s="401"/>
      <c r="B4" s="152" t="s">
        <v>170</v>
      </c>
      <c r="C4" s="361"/>
      <c r="D4" s="152" t="s">
        <v>170</v>
      </c>
      <c r="E4" s="404" t="s">
        <v>171</v>
      </c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151" t="s">
        <v>39</v>
      </c>
    </row>
    <row r="5" spans="1:19" ht="12.75">
      <c r="A5" s="146"/>
      <c r="B5" s="147"/>
      <c r="C5" s="146"/>
      <c r="D5" s="149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49"/>
    </row>
    <row r="6" spans="1:19" ht="15" customHeight="1">
      <c r="A6" s="146"/>
      <c r="B6" s="147"/>
      <c r="C6" s="146"/>
      <c r="E6" s="148"/>
      <c r="I6" s="402" t="s">
        <v>172</v>
      </c>
      <c r="J6" s="402"/>
      <c r="L6" s="148"/>
      <c r="M6" s="148"/>
      <c r="N6" s="148"/>
      <c r="O6" s="148"/>
      <c r="P6" s="148"/>
    </row>
    <row r="7" spans="1:19" ht="12.75">
      <c r="A7" s="146"/>
      <c r="B7" s="147"/>
      <c r="C7" s="146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</row>
    <row r="8" spans="1:19" ht="12.75">
      <c r="A8" s="124" t="s">
        <v>173</v>
      </c>
      <c r="B8" s="136">
        <v>50465.348355983282</v>
      </c>
      <c r="C8" s="136"/>
      <c r="D8" s="136">
        <v>50483.303565390699</v>
      </c>
      <c r="E8" s="133">
        <v>6.6789779663296649</v>
      </c>
      <c r="F8" s="133">
        <v>26.075731513714302</v>
      </c>
      <c r="G8" s="133">
        <v>6.956781208397925</v>
      </c>
      <c r="H8" s="133">
        <v>8.0466965049301198</v>
      </c>
      <c r="I8" s="133">
        <v>8.4346266653910362</v>
      </c>
      <c r="J8" s="133">
        <v>4.4622849573629324</v>
      </c>
      <c r="K8" s="133">
        <v>2.7744130619184753</v>
      </c>
      <c r="L8" s="133">
        <v>9.5587421854481871</v>
      </c>
      <c r="M8" s="133">
        <v>3.9372733841196523</v>
      </c>
      <c r="N8" s="133">
        <v>3.0256612507700549</v>
      </c>
      <c r="O8" s="133">
        <v>20.048811301617839</v>
      </c>
      <c r="P8" s="133">
        <v>48.115861090316116</v>
      </c>
      <c r="R8" s="135"/>
      <c r="S8" s="130"/>
    </row>
    <row r="9" spans="1:19" ht="12.75">
      <c r="A9" s="124" t="s">
        <v>4</v>
      </c>
      <c r="B9" s="136">
        <v>31982.894664727828</v>
      </c>
      <c r="C9" s="136"/>
      <c r="D9" s="136">
        <v>33644.891280915552</v>
      </c>
      <c r="E9" s="133">
        <v>17.824093795643336</v>
      </c>
      <c r="F9" s="133">
        <v>9.0730827129003107</v>
      </c>
      <c r="G9" s="133">
        <v>8.9197239282677998</v>
      </c>
      <c r="H9" s="133">
        <v>5.3857758951248069</v>
      </c>
      <c r="I9" s="133">
        <v>11.184248813856017</v>
      </c>
      <c r="J9" s="133">
        <v>5.8536139197707664</v>
      </c>
      <c r="K9" s="133">
        <v>7.3209200956416849</v>
      </c>
      <c r="L9" s="133">
        <v>12.24210692287739</v>
      </c>
      <c r="M9" s="133">
        <v>4.5463707239269686</v>
      </c>
      <c r="N9" s="133">
        <v>2.2975249785749332</v>
      </c>
      <c r="O9" s="133">
        <v>15.3525382134161</v>
      </c>
      <c r="P9" s="133">
        <v>48.659185135399333</v>
      </c>
      <c r="R9" s="135"/>
      <c r="S9" s="130"/>
    </row>
    <row r="10" spans="1:19" ht="12.75">
      <c r="A10" s="124" t="s">
        <v>128</v>
      </c>
      <c r="B10" s="136">
        <v>16771.96636356222</v>
      </c>
      <c r="C10" s="136"/>
      <c r="D10" s="136">
        <v>16402.1039048407</v>
      </c>
      <c r="E10" s="133">
        <v>12.751120538475863</v>
      </c>
      <c r="F10" s="133">
        <v>11.500069327313529</v>
      </c>
      <c r="G10" s="133">
        <v>15.006966296787574</v>
      </c>
      <c r="H10" s="133">
        <v>8.5304033238168486</v>
      </c>
      <c r="I10" s="133">
        <v>14.475832594917815</v>
      </c>
      <c r="J10" s="133">
        <v>7.5650374440367525</v>
      </c>
      <c r="K10" s="133">
        <v>7.3401465034675981</v>
      </c>
      <c r="L10" s="133">
        <v>8.5390934065468738</v>
      </c>
      <c r="M10" s="133">
        <v>3.9748198695032841</v>
      </c>
      <c r="N10" s="133">
        <v>2.5248883273136973</v>
      </c>
      <c r="O10" s="133">
        <v>7.7916223678202083</v>
      </c>
      <c r="P10" s="133">
        <v>33.881122626577721</v>
      </c>
      <c r="R10" s="135"/>
      <c r="S10" s="130"/>
    </row>
    <row r="11" spans="1:19" ht="12.75">
      <c r="A11" s="129"/>
      <c r="B11" s="136"/>
      <c r="C11" s="136"/>
      <c r="D11" s="136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R11" s="135"/>
      <c r="S11" s="130"/>
    </row>
    <row r="12" spans="1:19" ht="15" customHeight="1">
      <c r="A12" s="140"/>
      <c r="E12" s="137"/>
      <c r="F12" s="137"/>
      <c r="G12" s="137"/>
      <c r="H12" s="137"/>
      <c r="I12" s="403" t="s">
        <v>174</v>
      </c>
      <c r="J12" s="403"/>
      <c r="L12" s="137"/>
      <c r="M12" s="137"/>
      <c r="P12" s="137"/>
      <c r="R12" s="135"/>
      <c r="S12" s="130"/>
    </row>
    <row r="13" spans="1:19" ht="12.75">
      <c r="A13" s="140"/>
      <c r="B13" s="144"/>
      <c r="C13" s="144"/>
      <c r="D13" s="144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R13" s="135"/>
      <c r="S13" s="130"/>
    </row>
    <row r="14" spans="1:19" ht="12.75">
      <c r="A14" s="140" t="s">
        <v>175</v>
      </c>
      <c r="B14" s="136">
        <v>19798.396998479398</v>
      </c>
      <c r="C14" s="136"/>
      <c r="D14" s="136">
        <v>20159.188138609079</v>
      </c>
      <c r="E14" s="133">
        <v>16.026784461957856</v>
      </c>
      <c r="F14" s="133">
        <v>21.332926359295193</v>
      </c>
      <c r="G14" s="133">
        <v>6.812084880500012</v>
      </c>
      <c r="H14" s="133">
        <v>5.0634131863379581</v>
      </c>
      <c r="I14" s="133">
        <v>10.863815032372063</v>
      </c>
      <c r="J14" s="133">
        <v>5.0239359612733212</v>
      </c>
      <c r="K14" s="133">
        <v>3.4984290524885067</v>
      </c>
      <c r="L14" s="133">
        <v>10.665373536015014</v>
      </c>
      <c r="M14" s="133">
        <v>2.2688960988030682</v>
      </c>
      <c r="N14" s="133">
        <v>4.4294567266464258</v>
      </c>
      <c r="O14" s="133">
        <v>14.014884704310617</v>
      </c>
      <c r="P14" s="133">
        <v>38.859726780308144</v>
      </c>
      <c r="R14" s="135"/>
      <c r="S14" s="130"/>
    </row>
    <row r="15" spans="1:19" ht="12.75">
      <c r="A15" s="124" t="s">
        <v>176</v>
      </c>
      <c r="B15" s="136">
        <v>23689.194983492005</v>
      </c>
      <c r="C15" s="136"/>
      <c r="D15" s="136">
        <v>22466.430903962828</v>
      </c>
      <c r="E15" s="133">
        <v>9.5456870675077319</v>
      </c>
      <c r="F15" s="133">
        <v>13.633527695733113</v>
      </c>
      <c r="G15" s="133">
        <v>10.927569304541448</v>
      </c>
      <c r="H15" s="133">
        <v>7.6991085202521621</v>
      </c>
      <c r="I15" s="133">
        <v>12.401445509136092</v>
      </c>
      <c r="J15" s="133">
        <v>5.8092308127421051</v>
      </c>
      <c r="K15" s="133">
        <v>7.8719904100904641</v>
      </c>
      <c r="L15" s="133">
        <v>10.892715106007252</v>
      </c>
      <c r="M15" s="133">
        <v>4.2760465052681242</v>
      </c>
      <c r="N15" s="133">
        <v>2.5712226924924821</v>
      </c>
      <c r="O15" s="133">
        <v>14.371456376229204</v>
      </c>
      <c r="P15" s="133">
        <v>39.822792039743256</v>
      </c>
      <c r="R15" s="135"/>
      <c r="S15" s="130"/>
    </row>
    <row r="16" spans="1:19" ht="12.75">
      <c r="A16" s="124" t="s">
        <v>177</v>
      </c>
      <c r="B16" s="136">
        <v>45616.662405920186</v>
      </c>
      <c r="C16" s="136"/>
      <c r="D16" s="136">
        <v>47925.96166328765</v>
      </c>
      <c r="E16" s="133">
        <v>8.9431644334155465</v>
      </c>
      <c r="F16" s="133">
        <v>23.104531842995939</v>
      </c>
      <c r="G16" s="133">
        <v>8.9348227810592071</v>
      </c>
      <c r="H16" s="133">
        <v>8.3823440566605445</v>
      </c>
      <c r="I16" s="133">
        <v>9.13316061407121</v>
      </c>
      <c r="J16" s="133">
        <v>5.3846520508476567</v>
      </c>
      <c r="K16" s="133">
        <v>2.9052547014487891</v>
      </c>
      <c r="L16" s="133">
        <v>8.7470286131629624</v>
      </c>
      <c r="M16" s="133">
        <v>4.2558880983893408</v>
      </c>
      <c r="N16" s="133">
        <v>2.5779056060122163</v>
      </c>
      <c r="O16" s="133">
        <v>17.631247201936755</v>
      </c>
      <c r="P16" s="133">
        <v>47.131923022046365</v>
      </c>
      <c r="R16" s="135"/>
      <c r="S16" s="130"/>
    </row>
    <row r="17" spans="1:19" ht="12.75">
      <c r="A17" s="143"/>
      <c r="B17" s="136"/>
      <c r="C17" s="136"/>
      <c r="D17" s="136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R17" s="135"/>
      <c r="S17" s="130"/>
    </row>
    <row r="18" spans="1:19" ht="12.75">
      <c r="A18" s="140"/>
      <c r="E18" s="137"/>
      <c r="F18" s="137"/>
      <c r="G18" s="137"/>
      <c r="H18" s="137"/>
      <c r="J18" s="142" t="s">
        <v>178</v>
      </c>
      <c r="K18" s="137"/>
      <c r="L18" s="137"/>
      <c r="M18" s="137"/>
      <c r="N18" s="137"/>
      <c r="O18" s="137"/>
      <c r="P18" s="137"/>
      <c r="R18" s="135"/>
      <c r="S18" s="130"/>
    </row>
    <row r="19" spans="1:19" ht="12.75">
      <c r="A19" s="140"/>
      <c r="B19" s="141"/>
      <c r="C19" s="141"/>
      <c r="D19" s="141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R19" s="135"/>
      <c r="S19" s="130"/>
    </row>
    <row r="20" spans="1:19" ht="12.75">
      <c r="A20" s="140" t="s">
        <v>179</v>
      </c>
      <c r="B20" s="136">
        <v>7916.7776588931474</v>
      </c>
      <c r="C20" s="136"/>
      <c r="D20" s="136">
        <v>8153.1405819463735</v>
      </c>
      <c r="E20" s="133">
        <v>10.458189549871291</v>
      </c>
      <c r="F20" s="133">
        <v>4.558499856818174</v>
      </c>
      <c r="G20" s="133">
        <v>13.461461363495818</v>
      </c>
      <c r="H20" s="133">
        <v>8.1605542828387652</v>
      </c>
      <c r="I20" s="133">
        <v>15.673748236715237</v>
      </c>
      <c r="J20" s="133">
        <v>6.5307831898835973</v>
      </c>
      <c r="K20" s="133">
        <v>5.7736958602830857</v>
      </c>
      <c r="L20" s="133">
        <v>13.398467967471332</v>
      </c>
      <c r="M20" s="133">
        <v>6.2948356465921176</v>
      </c>
      <c r="N20" s="133">
        <v>3.5817729435314041</v>
      </c>
      <c r="O20" s="133">
        <v>12.107991102499213</v>
      </c>
      <c r="P20" s="133">
        <v>39.802721279670557</v>
      </c>
      <c r="R20" s="135"/>
      <c r="S20" s="130"/>
    </row>
    <row r="21" spans="1:19" ht="12.75">
      <c r="A21" s="140" t="s">
        <v>180</v>
      </c>
      <c r="B21" s="136">
        <v>15816.399010305431</v>
      </c>
      <c r="C21" s="136"/>
      <c r="D21" s="136">
        <v>15332.909054684511</v>
      </c>
      <c r="E21" s="133">
        <v>9.9948777828609234</v>
      </c>
      <c r="F21" s="133">
        <v>8.2195583189821626</v>
      </c>
      <c r="G21" s="133">
        <v>12.5248794052095</v>
      </c>
      <c r="H21" s="133">
        <v>9.8021436299765199</v>
      </c>
      <c r="I21" s="133">
        <v>14.776570894857585</v>
      </c>
      <c r="J21" s="133">
        <v>6.468394584390837</v>
      </c>
      <c r="K21" s="133">
        <v>5.110296966542891</v>
      </c>
      <c r="L21" s="133">
        <v>12.254873996351085</v>
      </c>
      <c r="M21" s="133">
        <v>4.9946501490685105</v>
      </c>
      <c r="N21" s="133">
        <v>3.5975147178933278</v>
      </c>
      <c r="O21" s="133">
        <v>12.256239553866632</v>
      </c>
      <c r="P21" s="133">
        <v>38.551893029125686</v>
      </c>
      <c r="R21" s="135"/>
      <c r="S21" s="130"/>
    </row>
    <row r="22" spans="1:19" ht="12.75">
      <c r="A22" s="140" t="s">
        <v>181</v>
      </c>
      <c r="B22" s="136">
        <v>28803.820426238777</v>
      </c>
      <c r="C22" s="136"/>
      <c r="D22" s="136">
        <v>29153.871806595609</v>
      </c>
      <c r="E22" s="133">
        <v>12.15461413044442</v>
      </c>
      <c r="F22" s="133">
        <v>11.206030790664972</v>
      </c>
      <c r="G22" s="133">
        <v>12.294777846785724</v>
      </c>
      <c r="H22" s="133">
        <v>10.409931946484257</v>
      </c>
      <c r="I22" s="133">
        <v>12.97124244056071</v>
      </c>
      <c r="J22" s="133">
        <v>5.8073195767567043</v>
      </c>
      <c r="K22" s="133">
        <v>4.9633787951807964</v>
      </c>
      <c r="L22" s="133">
        <v>10.41355922482739</v>
      </c>
      <c r="M22" s="133">
        <v>4.2204323505551251</v>
      </c>
      <c r="N22" s="133">
        <v>3.5217311791439769</v>
      </c>
      <c r="O22" s="133">
        <v>12.036981718596019</v>
      </c>
      <c r="P22" s="133">
        <v>38.647710204426168</v>
      </c>
      <c r="R22" s="135"/>
      <c r="S22" s="130"/>
    </row>
    <row r="23" spans="1:19" ht="12.75">
      <c r="A23" s="140" t="s">
        <v>182</v>
      </c>
      <c r="B23" s="136">
        <v>83109.434631421478</v>
      </c>
      <c r="C23" s="136"/>
      <c r="D23" s="136">
        <v>92443.491860166061</v>
      </c>
      <c r="E23" s="133">
        <v>9.4549422558950678</v>
      </c>
      <c r="F23" s="133">
        <v>20.619815866136932</v>
      </c>
      <c r="G23" s="133">
        <v>9.2037037026110919</v>
      </c>
      <c r="H23" s="133">
        <v>8.3378044514156251</v>
      </c>
      <c r="I23" s="133">
        <v>9.5906862495369207</v>
      </c>
      <c r="J23" s="133">
        <v>5.4171538839442386</v>
      </c>
      <c r="K23" s="133">
        <v>5.1335514279810681</v>
      </c>
      <c r="L23" s="133">
        <v>9.0998556558310675</v>
      </c>
      <c r="M23" s="133">
        <v>3.4738253542438016</v>
      </c>
      <c r="N23" s="133">
        <v>2.7266992498242031</v>
      </c>
      <c r="O23" s="133">
        <v>16.941961902579799</v>
      </c>
      <c r="P23" s="133">
        <v>43.345857162978106</v>
      </c>
      <c r="R23" s="135"/>
      <c r="S23" s="130"/>
    </row>
    <row r="24" spans="1:19" ht="12.75">
      <c r="A24" s="140" t="s">
        <v>183</v>
      </c>
      <c r="B24" s="136">
        <v>489335.48898108833</v>
      </c>
      <c r="C24" s="136"/>
      <c r="D24" s="136">
        <v>464751.35477450001</v>
      </c>
      <c r="E24" s="133">
        <v>9.1822509094561173</v>
      </c>
      <c r="F24" s="133">
        <v>35.817509330461647</v>
      </c>
      <c r="G24" s="133">
        <v>4.5090902749749118</v>
      </c>
      <c r="H24" s="133">
        <v>4.3749341060466893</v>
      </c>
      <c r="I24" s="133">
        <v>5.7310229135637849</v>
      </c>
      <c r="J24" s="133">
        <v>4.45436093718068</v>
      </c>
      <c r="K24" s="133">
        <v>2.980689501531844</v>
      </c>
      <c r="L24" s="133">
        <v>7.1641662170084039</v>
      </c>
      <c r="M24" s="133">
        <v>3.214001449943011</v>
      </c>
      <c r="N24" s="133">
        <v>1.697838096207871</v>
      </c>
      <c r="O24" s="133">
        <v>20.874136263624894</v>
      </c>
      <c r="P24" s="133">
        <v>52.326837846106834</v>
      </c>
      <c r="R24" s="135"/>
      <c r="S24" s="130"/>
    </row>
    <row r="25" spans="1:19" ht="12.75">
      <c r="A25" s="124"/>
      <c r="B25" s="136"/>
      <c r="C25" s="136"/>
      <c r="D25" s="136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R25" s="135"/>
      <c r="S25" s="130"/>
    </row>
    <row r="26" spans="1:19" ht="12.75">
      <c r="A26" s="124"/>
      <c r="E26" s="137"/>
      <c r="F26" s="137"/>
      <c r="G26" s="137"/>
      <c r="H26" s="137"/>
      <c r="I26" s="137"/>
      <c r="J26" s="139" t="s">
        <v>184</v>
      </c>
      <c r="L26" s="137"/>
      <c r="M26" s="137"/>
      <c r="N26" s="137"/>
      <c r="O26" s="137"/>
      <c r="P26" s="137"/>
      <c r="R26" s="135"/>
      <c r="S26" s="130"/>
    </row>
    <row r="27" spans="1:19" ht="12.75">
      <c r="A27" s="124"/>
      <c r="B27" s="138"/>
      <c r="C27" s="138"/>
      <c r="D27" s="138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R27" s="135"/>
      <c r="S27" s="130"/>
    </row>
    <row r="28" spans="1:19" ht="12.75">
      <c r="A28" s="124" t="s">
        <v>185</v>
      </c>
      <c r="B28" s="136">
        <v>27582.990035357347</v>
      </c>
      <c r="C28" s="136"/>
      <c r="D28" s="136">
        <v>29505.878820568523</v>
      </c>
      <c r="E28" s="133">
        <v>18.379977972108254</v>
      </c>
      <c r="F28" s="133">
        <v>0.62263146906746247</v>
      </c>
      <c r="G28" s="133">
        <v>16.752157390653924</v>
      </c>
      <c r="H28" s="133">
        <v>11.584323542391987</v>
      </c>
      <c r="I28" s="133">
        <v>15.032869092767584</v>
      </c>
      <c r="J28" s="133">
        <v>5.0993119386283245</v>
      </c>
      <c r="K28" s="133">
        <v>1.792354684002593</v>
      </c>
      <c r="L28" s="133">
        <v>11.115766298122283</v>
      </c>
      <c r="M28" s="133">
        <v>7.5793328917564295</v>
      </c>
      <c r="N28" s="133">
        <v>3.1085232719563467</v>
      </c>
      <c r="O28" s="133">
        <v>8.9327514485450781</v>
      </c>
      <c r="P28" s="133">
        <v>46.878676803719181</v>
      </c>
      <c r="R28" s="135"/>
      <c r="S28" s="130"/>
    </row>
    <row r="29" spans="1:19" ht="12.75">
      <c r="A29" s="124" t="s">
        <v>186</v>
      </c>
      <c r="B29" s="136">
        <v>74429.218847588854</v>
      </c>
      <c r="C29" s="136"/>
      <c r="D29" s="136">
        <v>60003.131823126416</v>
      </c>
      <c r="E29" s="133">
        <v>39.106209425281321</v>
      </c>
      <c r="F29" s="133">
        <v>5.839759636769077E-2</v>
      </c>
      <c r="G29" s="133">
        <v>12.184300965103869</v>
      </c>
      <c r="H29" s="133">
        <v>7.947723326061003</v>
      </c>
      <c r="I29" s="133">
        <v>5.353649615843886</v>
      </c>
      <c r="J29" s="133">
        <v>7.5786701051341092</v>
      </c>
      <c r="K29" s="133">
        <v>5.4901910581410931</v>
      </c>
      <c r="L29" s="133">
        <v>7.9053952613143501</v>
      </c>
      <c r="M29" s="133">
        <v>0.42602108311979675</v>
      </c>
      <c r="N29" s="133">
        <v>1.4978743681770996</v>
      </c>
      <c r="O29" s="133">
        <v>12.451567195455777</v>
      </c>
      <c r="P29" s="133">
        <v>45.190839070991018</v>
      </c>
      <c r="R29" s="135"/>
      <c r="S29" s="130"/>
    </row>
    <row r="30" spans="1:19" ht="12.75">
      <c r="A30" s="124" t="s">
        <v>187</v>
      </c>
      <c r="B30" s="136">
        <v>15218.189020346606</v>
      </c>
      <c r="C30" s="136"/>
      <c r="D30" s="136">
        <v>15448.336760162345</v>
      </c>
      <c r="E30" s="133">
        <v>1.700716275729431</v>
      </c>
      <c r="F30" s="133">
        <v>0.26150598621419391</v>
      </c>
      <c r="G30" s="133">
        <v>12.428692818130523</v>
      </c>
      <c r="H30" s="133">
        <v>15.605144388704002</v>
      </c>
      <c r="I30" s="133">
        <v>13.061804190669182</v>
      </c>
      <c r="J30" s="133">
        <v>6.2874761486836945</v>
      </c>
      <c r="K30" s="133">
        <v>14.954104528321183</v>
      </c>
      <c r="L30" s="133">
        <v>15.659297165712708</v>
      </c>
      <c r="M30" s="133">
        <v>4.6789820906377653</v>
      </c>
      <c r="N30" s="133">
        <v>6.1157247222037281</v>
      </c>
      <c r="O30" s="133">
        <v>9.246551684993479</v>
      </c>
      <c r="P30" s="133">
        <v>31.006967621000612</v>
      </c>
      <c r="R30" s="135"/>
      <c r="S30" s="130"/>
    </row>
    <row r="31" spans="1:19" ht="12.75">
      <c r="A31" s="124" t="s">
        <v>188</v>
      </c>
      <c r="B31" s="136">
        <v>50021.547789320808</v>
      </c>
      <c r="C31" s="136"/>
      <c r="D31" s="136">
        <v>53912.617960236064</v>
      </c>
      <c r="E31" s="133">
        <v>3.2740693987698979</v>
      </c>
      <c r="F31" s="133">
        <v>44.633082845961297</v>
      </c>
      <c r="G31" s="133">
        <v>2.9200245601970116</v>
      </c>
      <c r="H31" s="133">
        <v>1.2749106898115903</v>
      </c>
      <c r="I31" s="133">
        <v>8.3521660003147797</v>
      </c>
      <c r="J31" s="133">
        <v>4.8000382542517199</v>
      </c>
      <c r="K31" s="133">
        <v>0.80439278922879898</v>
      </c>
      <c r="L31" s="133">
        <v>6.4778721902480223</v>
      </c>
      <c r="M31" s="133">
        <v>2.5065228527203445</v>
      </c>
      <c r="N31" s="133">
        <v>1.2753410618122636</v>
      </c>
      <c r="O31" s="133">
        <v>23.681579356684534</v>
      </c>
      <c r="P31" s="133">
        <v>47.982014891299933</v>
      </c>
      <c r="R31" s="135"/>
      <c r="S31" s="130"/>
    </row>
    <row r="32" spans="1:19" ht="12.75">
      <c r="A32" s="124" t="s">
        <v>189</v>
      </c>
      <c r="B32" s="136">
        <v>274115.60654682107</v>
      </c>
      <c r="C32" s="136"/>
      <c r="D32" s="136">
        <v>257349.34432432672</v>
      </c>
      <c r="E32" s="133">
        <v>1.3067754373302425</v>
      </c>
      <c r="F32" s="133">
        <v>56.610160143813545</v>
      </c>
      <c r="G32" s="133">
        <v>1.3484973066578745</v>
      </c>
      <c r="H32" s="133">
        <v>0.9863940185771547</v>
      </c>
      <c r="I32" s="133">
        <v>2.8866661961712698</v>
      </c>
      <c r="J32" s="133">
        <v>4.7650516157122995</v>
      </c>
      <c r="K32" s="133">
        <v>0.46615495554667918</v>
      </c>
      <c r="L32" s="133">
        <v>4.3560659380163704</v>
      </c>
      <c r="M32" s="133">
        <v>1.6194859145670319</v>
      </c>
      <c r="N32" s="133">
        <v>0.5899328689635146</v>
      </c>
      <c r="O32" s="133">
        <v>25.064815604643954</v>
      </c>
      <c r="P32" s="133">
        <v>64.846369370848535</v>
      </c>
      <c r="R32" s="135"/>
      <c r="S32" s="130"/>
    </row>
    <row r="33" spans="1:19" ht="12.75">
      <c r="A33" s="124" t="s">
        <v>190</v>
      </c>
      <c r="B33" s="136">
        <v>24729.31436159306</v>
      </c>
      <c r="C33" s="136"/>
      <c r="D33" s="136">
        <v>23694.290881253179</v>
      </c>
      <c r="E33" s="133">
        <v>10.871405309628003</v>
      </c>
      <c r="F33" s="133">
        <v>10.880200455792892</v>
      </c>
      <c r="G33" s="133">
        <v>10.382100263089496</v>
      </c>
      <c r="H33" s="133">
        <v>7.7064248691161517</v>
      </c>
      <c r="I33" s="133">
        <v>13.178713484349455</v>
      </c>
      <c r="J33" s="133">
        <v>5.5565270462362291</v>
      </c>
      <c r="K33" s="133">
        <v>3.6047061734238763</v>
      </c>
      <c r="L33" s="133">
        <v>10.039881570092748</v>
      </c>
      <c r="M33" s="133">
        <v>4.7551536983924976</v>
      </c>
      <c r="N33" s="133">
        <v>2.6065797419086323</v>
      </c>
      <c r="O33" s="133">
        <v>20.41830738797011</v>
      </c>
      <c r="P33" s="133">
        <v>44.845585747186604</v>
      </c>
      <c r="R33" s="135"/>
      <c r="S33" s="130"/>
    </row>
    <row r="34" spans="1:19">
      <c r="A34" s="12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3"/>
      <c r="S34" s="130"/>
    </row>
    <row r="35" spans="1:19" s="118" customFormat="1">
      <c r="A35" s="129" t="s">
        <v>191</v>
      </c>
      <c r="B35" s="132">
        <v>31012.024673732765</v>
      </c>
      <c r="C35" s="132"/>
      <c r="D35" s="132">
        <v>31117.484850963683</v>
      </c>
      <c r="E35" s="131">
        <v>9.9475145585196749</v>
      </c>
      <c r="F35" s="131">
        <v>19.689871091587893</v>
      </c>
      <c r="G35" s="131">
        <v>9.371507067285636</v>
      </c>
      <c r="H35" s="131">
        <v>7.7756867071315128</v>
      </c>
      <c r="I35" s="131">
        <v>10.437888423924289</v>
      </c>
      <c r="J35" s="131">
        <v>5.488031253815028</v>
      </c>
      <c r="K35" s="131">
        <v>4.6580277287965872</v>
      </c>
      <c r="L35" s="131">
        <v>9.6919203160893872</v>
      </c>
      <c r="M35" s="131">
        <v>4.0383699345024704</v>
      </c>
      <c r="N35" s="131">
        <v>2.7847043392854136</v>
      </c>
      <c r="O35" s="131">
        <v>16.116478579062125</v>
      </c>
      <c r="P35" s="131">
        <v>43.386234411978116</v>
      </c>
      <c r="S35" s="130"/>
    </row>
    <row r="36" spans="1:19" s="118" customFormat="1">
      <c r="A36" s="129"/>
      <c r="B36" s="129"/>
      <c r="C36" s="129"/>
      <c r="D36" s="128"/>
      <c r="E36" s="126"/>
      <c r="F36" s="127"/>
      <c r="G36" s="127"/>
      <c r="H36" s="127"/>
      <c r="I36" s="127"/>
      <c r="J36" s="127"/>
      <c r="K36" s="126"/>
      <c r="L36" s="126"/>
      <c r="M36" s="126"/>
      <c r="N36" s="126"/>
      <c r="O36" s="126"/>
      <c r="P36" s="125"/>
    </row>
    <row r="37" spans="1:19" s="118" customFormat="1">
      <c r="A37" s="124" t="s">
        <v>192</v>
      </c>
      <c r="B37" s="123" t="s">
        <v>127</v>
      </c>
      <c r="C37" s="122"/>
      <c r="D37" s="121">
        <v>0.3400622124496207</v>
      </c>
      <c r="E37" s="120">
        <v>-8.534475139055921</v>
      </c>
      <c r="F37" s="120">
        <v>4.9082077466178591</v>
      </c>
      <c r="G37" s="120">
        <v>0.9245257808569517</v>
      </c>
      <c r="H37" s="120">
        <v>2.4224594141863589</v>
      </c>
      <c r="I37" s="120">
        <v>-7.0042486049212078</v>
      </c>
      <c r="J37" s="120">
        <v>-1.7428957577695323</v>
      </c>
      <c r="K37" s="120">
        <v>-2.3362700845966278</v>
      </c>
      <c r="L37" s="120">
        <v>0.76978697708348265</v>
      </c>
      <c r="M37" s="120">
        <v>2.0896516609062616</v>
      </c>
      <c r="N37" s="120">
        <v>-10.078401887298122</v>
      </c>
      <c r="O37" s="120">
        <v>8.2369296771361125</v>
      </c>
      <c r="P37" s="119">
        <v>-0.17913835268036557</v>
      </c>
    </row>
    <row r="38" spans="1:19">
      <c r="A38" s="117"/>
      <c r="B38" s="117"/>
      <c r="C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6"/>
    </row>
    <row r="39" spans="1:19">
      <c r="A39" s="110"/>
      <c r="B39" s="110"/>
      <c r="C39" s="110"/>
      <c r="D39" s="115"/>
      <c r="E39" s="113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3"/>
    </row>
    <row r="40" spans="1:19">
      <c r="A40" s="112" t="s">
        <v>193</v>
      </c>
      <c r="B40" s="112"/>
      <c r="C40" s="112"/>
    </row>
    <row r="41" spans="1:19">
      <c r="A41" s="109" t="s">
        <v>194</v>
      </c>
      <c r="B41" s="109"/>
      <c r="C41" s="109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</row>
    <row r="42" spans="1:19">
      <c r="A42" s="109" t="s">
        <v>195</v>
      </c>
      <c r="B42" s="109"/>
      <c r="C42" s="109"/>
      <c r="D42" s="111"/>
      <c r="E42" s="11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</row>
    <row r="43" spans="1:19">
      <c r="A43" s="110" t="s">
        <v>196</v>
      </c>
      <c r="B43" s="110"/>
      <c r="C43" s="110"/>
    </row>
    <row r="44" spans="1:19" ht="14.45">
      <c r="A44" s="109" t="s">
        <v>197</v>
      </c>
    </row>
    <row r="45" spans="1:19" s="108" customFormat="1"/>
  </sheetData>
  <mergeCells count="5">
    <mergeCell ref="A1:P1"/>
    <mergeCell ref="A3:A4"/>
    <mergeCell ref="I6:J6"/>
    <mergeCell ref="I12:J12"/>
    <mergeCell ref="E4:O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MIPAAF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Macrì Carmela</dc:creator>
  <cp:keywords/>
  <dc:description/>
  <cp:lastModifiedBy>fabio iacobini</cp:lastModifiedBy>
  <cp:revision/>
  <dcterms:created xsi:type="dcterms:W3CDTF">2018-01-23T12:58:25Z</dcterms:created>
  <dcterms:modified xsi:type="dcterms:W3CDTF">2021-04-28T08:27:27Z</dcterms:modified>
  <cp:category/>
  <cp:contentStatus/>
</cp:coreProperties>
</file>